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7400" windowHeight="12540" activeTab="0"/>
  </bookViews>
  <sheets>
    <sheet name="доходы" sheetId="1" r:id="rId1"/>
    <sheet name="источники" sheetId="2" r:id="rId2"/>
    <sheet name="Функц" sheetId="3" r:id="rId3"/>
  </sheets>
  <externalReferences>
    <externalReference r:id="rId6"/>
  </externalReferences>
  <definedNames>
    <definedName name="__bookmark_1" localSheetId="0">'[1]Доходы_НОВ'!#REF!</definedName>
    <definedName name="__bookmark_1">'[1]Доходы_НОВ'!#REF!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Titles" localSheetId="0">'доходы'!$11:$11</definedName>
    <definedName name="_xlnm.Print_Titles" localSheetId="1">'источники'!$11:$11</definedName>
    <definedName name="_xlnm.Print_Titles" localSheetId="2">'Функц'!$14:$15</definedName>
    <definedName name="_xlnm.Print_Area" localSheetId="0">'доходы'!$B$1:$F$128</definedName>
    <definedName name="ттт">'[1]Доходы_НОВ'!#REF!</definedName>
  </definedNames>
  <calcPr fullCalcOnLoad="1"/>
</workbook>
</file>

<file path=xl/sharedStrings.xml><?xml version="1.0" encoding="utf-8"?>
<sst xmlns="http://schemas.openxmlformats.org/spreadsheetml/2006/main" count="485" uniqueCount="340">
  <si>
    <t xml:space="preserve">Никольский сельсовет Оренбургского района </t>
  </si>
  <si>
    <t>ВСЕГО РАСХОДОВ</t>
  </si>
  <si>
    <t>Условно утвержденные расходы</t>
  </si>
  <si>
    <t>00000</t>
  </si>
  <si>
    <t>00</t>
  </si>
  <si>
    <t>0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</si>
  <si>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</si>
  <si>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</si>
  <si>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</si>
  <si>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</si>
  <si>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</si>
  <si>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</si>
  <si>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</si>
  <si>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</si>
  <si>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</si>
  <si>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</si>
  <si>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</si>
  <si>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</si>
  <si>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</si>
  <si>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</si>
  <si>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</si>
  <si>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</si>
  <si>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</si>
  <si>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</si>
  <si>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</si>
  <si>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МУНИЦИПАЛЬНОГО ОБРАЗОВАНИЯ НИКОЛЬСКИЙ СЕЛЬСОВЕТ ОРЕНБУРГСКОГО РАЙОНА ОРЕНБУРГСКОЙ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</si>
  <si>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</si>
  <si>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</si>
  <si>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</si>
  <si>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</si>
  <si>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</si>
  <si>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</si>
  <si>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</si>
  <si>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</si>
  <si>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</si>
  <si>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</si>
  <si>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</si>
  <si>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</si>
  <si>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</si>
  <si>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</si>
  <si>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КЛАССИФИКАЦИИ РАСХОДОВ БЮДЖЕТОВ</t>
  </si>
  <si>
    <t>0000000000</t>
  </si>
  <si>
    <t xml:space="preserve">                                                    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</si>
  <si>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</si>
  <si>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</si>
  <si>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</si>
  <si>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</si>
  <si>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</si>
  <si>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</si>
  <si>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</si>
  <si>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</si>
  <si>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</si>
  <si>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</si>
  <si>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</si>
  <si>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</si>
  <si>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</si>
  <si>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</si>
  <si>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</si>
  <si>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</si>
  <si>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</si>
  <si>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</si>
  <si>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</si>
  <si>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</si>
  <si>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</si>
  <si>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</si>
  <si>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</si>
  <si>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</si>
  <si>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</si>
  <si>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</si>
  <si>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</si>
  <si>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</si>
  <si>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</si>
  <si>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</si>
  <si>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</si>
  <si>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</si>
  <si>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</si>
  <si>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</si>
  <si>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</si>
  <si>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</si>
  <si>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</si>
  <si>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</si>
  <si>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</si>
  <si>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</si>
  <si>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</si>
  <si>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</si>
  <si>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</si>
  <si>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</si>
  <si>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</si>
  <si>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</si>
  <si>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</si>
  <si>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</si>
  <si>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</si>
  <si>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</si>
  <si>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</si>
  <si>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</si>
  <si>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</si>
  <si>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</si>
  <si>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</si>
  <si>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</si>
  <si>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</si>
  <si>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</si>
  <si>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</si>
  <si>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</si>
  <si>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</si>
  <si>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</si>
  <si>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</si>
  <si>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</si>
  <si>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</si>
  <si>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</si>
  <si>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</si>
  <si>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</si>
  <si>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</si>
  <si>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</si>
  <si>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</si>
  <si>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</si>
  <si>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</si>
  <si>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</si>
  <si>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</si>
  <si>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</si>
  <si>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</si>
  <si>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</si>
  <si>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</si>
  <si>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</si>
  <si>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</si>
  <si>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</si>
  <si>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</si>
  <si>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</si>
  <si>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</si>
  <si>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</si>
  <si>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</si>
  <si>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</si>
  <si>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</si>
  <si>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</si>
  <si>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</si>
  <si>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</si>
  <si>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</si>
  <si>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</si>
  <si>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</si>
  <si>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</si>
  <si>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</si>
  <si>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</si>
  <si>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</si>
  <si>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</si>
  <si>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</si>
  <si>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</si>
  <si>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</si>
  <si>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</si>
  <si>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</si>
  <si>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</si>
  <si>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</si>
  <si>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</si>
  <si>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</si>
  <si>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</si>
  <si>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</si>
  <si>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</si>
  <si>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</si>
  <si>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</si>
  <si>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</si>
  <si>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</si>
  <si>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</si>
  <si>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</si>
  <si>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</si>
  <si>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</si>
  <si>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</si>
  <si>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</si>
  <si>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</si>
  <si>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</si>
  <si>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</si>
  <si>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</si>
  <si>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</si>
  <si>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</si>
  <si>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</si>
  <si>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</si>
  <si>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</si>
  <si>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</si>
  <si>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</si>
  <si>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</si>
  <si>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</si>
  <si>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</si>
  <si>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</si>
  <si>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</si>
  <si>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</si>
  <si>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</si>
  <si>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</si>
  <si>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</si>
  <si>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</si>
  <si>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</si>
  <si>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</si>
  <si>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</si>
  <si>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</si>
  <si>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</si>
  <si>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</si>
  <si>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</si>
  <si>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</si>
  <si>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</si>
  <si>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</si>
  <si>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</si>
  <si>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</si>
  <si>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Приложение № 2</t>
  </si>
  <si>
    <t>Приложение № 1</t>
  </si>
  <si>
    <t xml:space="preserve"> Никольский сельсовет Оренбургского района </t>
  </si>
  <si>
    <t>МУНИЦИПАЛЬНОГО ОБРАЗОВАНИЯ НИКОЛЬСКИЙ СЕЛЬСОВЕТ ОРЕНБУРГСКОГО РАЙОНА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</si>
  <si>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</si>
  <si>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</si>
  <si>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</si>
  <si>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</si>
  <si>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</si>
  <si>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</si>
  <si>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</si>
  <si>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</si>
  <si>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</si>
  <si>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</si>
  <si>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</si>
  <si>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</si>
  <si>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</si>
  <si>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</si>
  <si>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</si>
  <si>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</si>
  <si>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</si>
  <si>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</si>
  <si>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</si>
  <si>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</si>
  <si>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</si>
  <si>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</si>
  <si>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</si>
  <si>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</si>
  <si>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</si>
  <si>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</si>
  <si>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</si>
  <si>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</si>
  <si>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</si>
  <si>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</si>
  <si>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</si>
  <si>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</si>
  <si>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</si>
  <si>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</si>
  <si>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</si>
  <si>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</si>
  <si>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</si>
  <si>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</si>
  <si>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</si>
  <si>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</si>
  <si>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</si>
  <si>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</si>
  <si>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</si>
  <si>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</t>
  </si>
  <si>
    <t>Прочие безвозмездные поступления в бюджеты сельских поселений</t>
  </si>
  <si>
    <t>2 07 05030 10 0000 180</t>
  </si>
  <si>
    <t>ИТОГО  ДОХОДОВ</t>
  </si>
  <si>
    <t>2 07 05030 10 9000 180</t>
  </si>
  <si>
    <t>2 04 05099 10 9000 180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</si>
  <si>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</si>
  <si>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</si>
  <si>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207 00000 00 0000 000</t>
  </si>
  <si>
    <t>РАСПРЕДЕЛЕНИЕ БЮДЖЕТНЫХ АССИГНОВАНИЙ БЮДЖЕТА МУНИЦИПАЛЬНОГО</t>
  </si>
  <si>
    <t>Дотации бюджетам сельских поселений на поддержку мер по обеспечению сбалансированности бюджетов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</si>
  <si>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</si>
  <si>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2 02 49999 10 0000 150</t>
  </si>
  <si>
    <t>2 02 35118 10 0000 150</t>
  </si>
  <si>
    <t>2 02 35118 00 0000 150</t>
  </si>
  <si>
    <t>2 02 30000 00 0000 150</t>
  </si>
  <si>
    <t>2 02 15002 10 0001 150</t>
  </si>
  <si>
    <t>2 02 10000 00 0000 150</t>
  </si>
  <si>
    <t>2022 год</t>
  </si>
  <si>
    <t>1 03 02231 01 0000 110</t>
  </si>
  <si>
    <t>1 03 02241 01 0000 110</t>
  </si>
  <si>
    <t xml:space="preserve">1 03 02251 01 0000 110 </t>
  </si>
  <si>
    <t>1 03 02261 01 0000 110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</si>
  <si>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</si>
  <si>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</si>
  <si>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</si>
  <si>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</si>
  <si>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</si>
  <si>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</si>
  <si>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</si>
  <si>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</si>
  <si>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t>2 02 20216 10 0000 150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</si>
  <si>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</si>
  <si>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</si>
  <si>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</si>
  <si>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2 02 15002 10 0002 150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</si>
  <si>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</si>
  <si>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 xml:space="preserve">Дотации бюджетам сельских поселений на выравнивание бюджетной обеспеченности из бюджетов муниципальных районов, за счет средств областного </t>
  </si>
  <si>
    <t>2 02 16001 10 0001 150</t>
  </si>
  <si>
    <t>2 02 16001 10 0002 150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</si>
  <si>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</si>
  <si>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</si>
  <si>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Приложение № 3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</si>
  <si>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</si>
  <si>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</si>
  <si>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2 02 20000 00 0000 150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</si>
  <si>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</si>
  <si>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</si>
  <si>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</si>
  <si>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1 01 02030 01 1000 110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</si>
  <si>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</si>
  <si>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</si>
  <si>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1 05 03020 01 2100 110</t>
  </si>
  <si>
    <t>2 04 05099 10 0000 150</t>
  </si>
  <si>
    <t>202 40000 10 0000 150</t>
  </si>
  <si>
    <t>2 02 29999 10 0000 150</t>
  </si>
  <si>
    <t>Дотации бюджетам сельских поселений на поддержку мер по обеспечению сбалансированности бюджетов, за счет средств областного бюджета на софинансирование социально- значимых мероприятий</t>
  </si>
  <si>
    <t>2 02 15002 10 0060 150</t>
  </si>
  <si>
    <t>Дотации бюджетам на поддержку мер по обеспечению сбалансированности бюджетов</t>
  </si>
  <si>
    <t>2 02 15002 00 0000 150</t>
  </si>
  <si>
    <t>Средства самообложения граждан, зачисляемые в бюджеты сельских поселений</t>
  </si>
  <si>
    <t>1 17 14030 10 0000 150</t>
  </si>
  <si>
    <t>1 17 05000 00 0000 150</t>
  </si>
  <si>
    <t>1 17 01050 10 0000 150</t>
  </si>
  <si>
    <t>1 17 01000 00 0000 150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</si>
  <si>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</si>
  <si>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</si>
  <si>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Единый сельскохозяйственный налог (пени по соответствующему платежу)</t>
  </si>
  <si>
    <t>2023 год</t>
  </si>
  <si>
    <t>1 01 02010 01 1000 110</t>
  </si>
  <si>
    <t>1 06 01030 10 2100 110</t>
  </si>
  <si>
    <t>1 06 06033 10 2100 110</t>
  </si>
  <si>
    <t xml:space="preserve"> 2 02 20216 10 0000 150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</si>
  <si>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</si>
  <si>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</si>
  <si>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</si>
  <si>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2024 год</t>
  </si>
  <si>
    <t>ОРЕНБУРГСКОЙ ОБЛАСТИ НА 2022 ГОД И ПЛАНОВЫЙ ПЕРИОД 2023-2024 ГОДЫ</t>
  </si>
  <si>
    <t>2023год</t>
  </si>
  <si>
    <t>Субсидии бюджетам муниципальных образований на софинансирование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</t>
  </si>
  <si>
    <t>ПО КОДАМ ВИДОВ ДОХОДОВ, ПОДВИДОВ ДОХОДОВ НА 2022 ГОД  И ПЛАНОВЫЙ ПЕРИОД 2023-2024 ГОДЫ</t>
  </si>
  <si>
    <t xml:space="preserve">ОБРАЗОВАНИЯ НИКОЛЬСКИЙ СЕЛЬСОВЕТ ОРЕНБУРГСКОГО РАЙОНА ОРЕНБУРГСКОЙ ОБЛАСТИ НА 2022 ГОД </t>
  </si>
  <si>
    <t xml:space="preserve"> И НА ПЛАНОВЫЙ ПЕРИОД 2023 И 2024 ГОДОВ ПО РАЗДЕЛАМ И ПОДРАЗДЕЛАМ РАСХОДОВ</t>
  </si>
  <si>
    <t>1 09 04053 10 2100 110</t>
  </si>
  <si>
    <t>1 14 02052 10 0000 410</t>
  </si>
  <si>
    <t xml:space="preserve">ноября 2022 года № </t>
  </si>
  <si>
    <t xml:space="preserve">   ноября 2022 года № 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</si>
  <si>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</si>
  <si>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 xml:space="preserve"> 202 20000 00 0000 150</t>
  </si>
  <si>
    <t>202 25599 10 0000 150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</si>
  <si>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</si>
  <si>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</si>
  <si>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</si>
  <si>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207 05020 10 0000 150</t>
  </si>
  <si>
    <t xml:space="preserve">  от 30.11.2022 года № 74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</si>
</sst>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"/>
    <numFmt numFmtId="175" formatCode="00"/>
    <numFmt numFmtId="176" formatCode="0000000000"/>
    <numFmt numFmtId="177" formatCode="0000"/>
    <numFmt numFmtId="178" formatCode="000\.00\.000\.0"/>
    <numFmt numFmtId="179" formatCode="00\ 0\ 0000;;"/>
    <numFmt numFmtId="180" formatCode="#,##0.00_ ;[Red]\-#,##0.00\ "/>
    <numFmt numFmtId="181" formatCode="_-* #,##0.0_р_._-;\-* #,##0.0_р_._-;_-* &quot;-&quot;??_р_._-;_-@_-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175" fontId="8" fillId="0" borderId="11" xfId="53" applyNumberFormat="1" applyFont="1" applyFill="1" applyBorder="1" applyAlignment="1" applyProtection="1">
      <alignment horizontal="center" vertical="center"/>
      <protection hidden="1"/>
    </xf>
    <xf numFmtId="175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75" fontId="8" fillId="0" borderId="13" xfId="53" applyNumberFormat="1" applyFont="1" applyFill="1" applyBorder="1" applyAlignment="1" applyProtection="1">
      <alignment horizontal="center" vertical="center"/>
      <protection hidden="1"/>
    </xf>
    <xf numFmtId="175" fontId="9" fillId="0" borderId="13" xfId="53" applyNumberFormat="1" applyFont="1" applyFill="1" applyBorder="1" applyAlignment="1" applyProtection="1">
      <alignment horizontal="center" vertical="center"/>
      <protection hidden="1"/>
    </xf>
    <xf numFmtId="175" fontId="9" fillId="0" borderId="14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0" fontId="8" fillId="0" borderId="16" xfId="53" applyNumberFormat="1" applyFont="1" applyFill="1" applyBorder="1" applyAlignment="1" applyProtection="1">
      <alignment horizontal="center" vertical="center"/>
      <protection hidden="1"/>
    </xf>
    <xf numFmtId="0" fontId="9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NumberFormat="1" applyFont="1" applyFill="1" applyAlignment="1" applyProtection="1">
      <alignment horizontal="centerContinuous" vertical="center"/>
      <protection hidden="1"/>
    </xf>
    <xf numFmtId="0" fontId="12" fillId="0" borderId="0" xfId="53" applyNumberFormat="1" applyFont="1" applyFill="1" applyAlignment="1" applyProtection="1">
      <alignment horizontal="left" vertical="center"/>
      <protection hidden="1"/>
    </xf>
    <xf numFmtId="0" fontId="12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NumberFormat="1" applyFont="1" applyFill="1" applyAlignment="1" applyProtection="1">
      <alignment horizontal="right"/>
      <protection hidden="1"/>
    </xf>
    <xf numFmtId="0" fontId="12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left"/>
      <protection hidden="1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175" fontId="9" fillId="0" borderId="11" xfId="53" applyNumberFormat="1" applyFont="1" applyFill="1" applyBorder="1" applyAlignment="1" applyProtection="1">
      <alignment horizontal="center" vertical="center"/>
      <protection hidden="1"/>
    </xf>
    <xf numFmtId="175" fontId="9" fillId="0" borderId="12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top"/>
      <protection hidden="1"/>
    </xf>
    <xf numFmtId="0" fontId="8" fillId="0" borderId="18" xfId="53" applyNumberFormat="1" applyFont="1" applyFill="1" applyBorder="1" applyAlignment="1" applyProtection="1">
      <alignment horizontal="centerContinuous" vertical="top"/>
      <protection hidden="1"/>
    </xf>
    <xf numFmtId="0" fontId="8" fillId="0" borderId="18" xfId="53" applyNumberFormat="1" applyFont="1" applyFill="1" applyBorder="1" applyAlignment="1" applyProtection="1">
      <alignment horizontal="right"/>
      <protection hidden="1"/>
    </xf>
    <xf numFmtId="0" fontId="8" fillId="0" borderId="18" xfId="53" applyNumberFormat="1" applyFont="1" applyFill="1" applyBorder="1" applyAlignment="1" applyProtection="1">
      <alignment horizontal="right" vertical="center"/>
      <protection hidden="1"/>
    </xf>
    <xf numFmtId="0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3" applyNumberFormat="1" applyFont="1" applyFill="1" applyBorder="1" applyAlignment="1" applyProtection="1">
      <alignment horizontal="center" vertical="center"/>
      <protection hidden="1"/>
    </xf>
    <xf numFmtId="0" fontId="13" fillId="0" borderId="21" xfId="53" applyNumberFormat="1" applyFont="1" applyFill="1" applyBorder="1" applyAlignment="1" applyProtection="1">
      <alignment horizontal="center" vertical="center"/>
      <protection hidden="1"/>
    </xf>
    <xf numFmtId="0" fontId="13" fillId="0" borderId="16" xfId="53" applyNumberFormat="1" applyFont="1" applyFill="1" applyBorder="1" applyAlignment="1" applyProtection="1">
      <alignment horizontal="center" vertical="center"/>
      <protection hidden="1"/>
    </xf>
    <xf numFmtId="0" fontId="13" fillId="0" borderId="15" xfId="53" applyNumberFormat="1" applyFont="1" applyFill="1" applyBorder="1" applyAlignment="1" applyProtection="1">
      <alignment horizontal="center" vertical="center"/>
      <protection hidden="1"/>
    </xf>
    <xf numFmtId="0" fontId="13" fillId="0" borderId="20" xfId="53" applyNumberFormat="1" applyFont="1" applyFill="1" applyBorder="1" applyAlignment="1" applyProtection="1">
      <alignment horizontal="center" vertical="center"/>
      <protection hidden="1"/>
    </xf>
    <xf numFmtId="178" fontId="8" fillId="0" borderId="22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23" xfId="53" applyNumberFormat="1" applyFont="1" applyFill="1" applyBorder="1" applyAlignment="1" applyProtection="1">
      <alignment horizontal="left" vertical="center" wrapText="1"/>
      <protection hidden="1"/>
    </xf>
    <xf numFmtId="175" fontId="9" fillId="0" borderId="24" xfId="53" applyNumberFormat="1" applyFont="1" applyFill="1" applyBorder="1" applyAlignment="1" applyProtection="1">
      <alignment horizontal="center" vertical="center"/>
      <protection hidden="1"/>
    </xf>
    <xf numFmtId="175" fontId="9" fillId="0" borderId="25" xfId="53" applyNumberFormat="1" applyFont="1" applyFill="1" applyBorder="1" applyAlignment="1" applyProtection="1">
      <alignment horizontal="center" vertical="center"/>
      <protection hidden="1"/>
    </xf>
    <xf numFmtId="176" fontId="8" fillId="0" borderId="26" xfId="53" applyNumberFormat="1" applyFont="1" applyFill="1" applyBorder="1" applyAlignment="1" applyProtection="1">
      <alignment horizontal="center" vertical="center"/>
      <protection hidden="1"/>
    </xf>
    <xf numFmtId="175" fontId="8" fillId="0" borderId="25" xfId="53" applyNumberFormat="1" applyFont="1" applyFill="1" applyBorder="1" applyAlignment="1" applyProtection="1">
      <alignment horizontal="center" vertical="center"/>
      <protection hidden="1"/>
    </xf>
    <xf numFmtId="1" fontId="8" fillId="0" borderId="25" xfId="53" applyNumberFormat="1" applyFont="1" applyFill="1" applyBorder="1" applyAlignment="1" applyProtection="1">
      <alignment horizontal="center" vertical="center"/>
      <protection hidden="1"/>
    </xf>
    <xf numFmtId="174" fontId="8" fillId="0" borderId="24" xfId="53" applyNumberFormat="1" applyFont="1" applyFill="1" applyBorder="1" applyAlignment="1" applyProtection="1">
      <alignment horizontal="center" vertical="center"/>
      <protection hidden="1"/>
    </xf>
    <xf numFmtId="0" fontId="4" fillId="0" borderId="27" xfId="53" applyNumberFormat="1" applyFont="1" applyFill="1" applyBorder="1" applyAlignment="1" applyProtection="1">
      <alignment horizontal="right" vertical="center"/>
      <protection hidden="1"/>
    </xf>
    <xf numFmtId="0" fontId="2" fillId="0" borderId="19" xfId="53" applyNumberFormat="1" applyFont="1" applyFill="1" applyBorder="1" applyAlignment="1" applyProtection="1">
      <alignment/>
      <protection hidden="1"/>
    </xf>
    <xf numFmtId="178" fontId="8" fillId="0" borderId="28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28" xfId="53" applyNumberFormat="1" applyFont="1" applyFill="1" applyBorder="1" applyAlignment="1" applyProtection="1">
      <alignment horizontal="left" vertical="center" wrapText="1"/>
      <protection hidden="1"/>
    </xf>
    <xf numFmtId="177" fontId="9" fillId="0" borderId="29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30" xfId="53" applyNumberFormat="1" applyFont="1" applyFill="1" applyBorder="1" applyAlignment="1" applyProtection="1">
      <alignment horizontal="center" vertical="center"/>
      <protection hidden="1"/>
    </xf>
    <xf numFmtId="1" fontId="8" fillId="0" borderId="11" xfId="53" applyNumberFormat="1" applyFont="1" applyFill="1" applyBorder="1" applyAlignment="1" applyProtection="1">
      <alignment horizontal="center" vertical="center"/>
      <protection hidden="1"/>
    </xf>
    <xf numFmtId="174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31" xfId="53" applyNumberFormat="1" applyFont="1" applyFill="1" applyBorder="1" applyAlignment="1" applyProtection="1">
      <alignment horizontal="right" vertical="center"/>
      <protection hidden="1"/>
    </xf>
    <xf numFmtId="173" fontId="8" fillId="0" borderId="29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32" xfId="53" applyNumberFormat="1" applyFont="1" applyFill="1" applyBorder="1" applyAlignment="1" applyProtection="1">
      <alignment/>
      <protection hidden="1"/>
    </xf>
    <xf numFmtId="0" fontId="8" fillId="0" borderId="33" xfId="53" applyNumberFormat="1" applyFont="1" applyFill="1" applyBorder="1" applyAlignment="1" applyProtection="1">
      <alignment/>
      <protection hidden="1"/>
    </xf>
    <xf numFmtId="176" fontId="8" fillId="0" borderId="34" xfId="53" applyNumberFormat="1" applyFont="1" applyFill="1" applyBorder="1" applyAlignment="1" applyProtection="1">
      <alignment horizontal="center" vertical="center"/>
      <protection hidden="1"/>
    </xf>
    <xf numFmtId="1" fontId="8" fillId="0" borderId="13" xfId="53" applyNumberFormat="1" applyFont="1" applyFill="1" applyBorder="1" applyAlignment="1" applyProtection="1">
      <alignment horizontal="center" vertical="center"/>
      <protection hidden="1"/>
    </xf>
    <xf numFmtId="174" fontId="8" fillId="0" borderId="14" xfId="53" applyNumberFormat="1" applyFont="1" applyFill="1" applyBorder="1" applyAlignment="1" applyProtection="1">
      <alignment horizontal="center" vertical="center"/>
      <protection hidden="1"/>
    </xf>
    <xf numFmtId="0" fontId="9" fillId="33" borderId="35" xfId="53" applyNumberFormat="1" applyFont="1" applyFill="1" applyBorder="1" applyAlignment="1" applyProtection="1">
      <alignment/>
      <protection hidden="1"/>
    </xf>
    <xf numFmtId="0" fontId="9" fillId="33" borderId="36" xfId="53" applyNumberFormat="1" applyFont="1" applyFill="1" applyBorder="1" applyAlignment="1" applyProtection="1">
      <alignment/>
      <protection hidden="1"/>
    </xf>
    <xf numFmtId="172" fontId="9" fillId="33" borderId="37" xfId="53" applyNumberFormat="1" applyFont="1" applyFill="1" applyBorder="1" applyAlignment="1" applyProtection="1">
      <alignment/>
      <protection hidden="1"/>
    </xf>
    <xf numFmtId="180" fontId="8" fillId="34" borderId="12" xfId="53" applyNumberFormat="1" applyFont="1" applyFill="1" applyBorder="1" applyAlignment="1" applyProtection="1">
      <alignment horizontal="right" vertical="center"/>
      <protection hidden="1"/>
    </xf>
    <xf numFmtId="180" fontId="9" fillId="0" borderId="24" xfId="53" applyNumberFormat="1" applyFont="1" applyFill="1" applyBorder="1" applyAlignment="1" applyProtection="1">
      <alignment horizontal="right" vertical="center"/>
      <protection hidden="1"/>
    </xf>
    <xf numFmtId="180" fontId="9" fillId="0" borderId="12" xfId="53" applyNumberFormat="1" applyFont="1" applyFill="1" applyBorder="1" applyAlignment="1" applyProtection="1">
      <alignment horizontal="right" vertical="center"/>
      <protection hidden="1"/>
    </xf>
    <xf numFmtId="180" fontId="9" fillId="0" borderId="14" xfId="53" applyNumberFormat="1" applyFont="1" applyFill="1" applyBorder="1" applyAlignment="1" applyProtection="1">
      <alignment horizontal="right" vertical="center"/>
      <protection hidden="1"/>
    </xf>
    <xf numFmtId="180" fontId="9" fillId="0" borderId="38" xfId="53" applyNumberFormat="1" applyFont="1" applyFill="1" applyBorder="1" applyAlignment="1" applyProtection="1">
      <alignment horizontal="right" vertical="center"/>
      <protection hidden="1"/>
    </xf>
    <xf numFmtId="180" fontId="9" fillId="33" borderId="37" xfId="53" applyNumberFormat="1" applyFont="1" applyFill="1" applyBorder="1" applyAlignment="1" applyProtection="1">
      <alignment/>
      <protection hidden="1"/>
    </xf>
    <xf numFmtId="180" fontId="9" fillId="33" borderId="39" xfId="53" applyNumberFormat="1" applyFont="1" applyFill="1" applyBorder="1" applyAlignment="1" applyProtection="1">
      <alignment/>
      <protection hidden="1"/>
    </xf>
    <xf numFmtId="0" fontId="14" fillId="0" borderId="0" xfId="70" applyFill="1" applyProtection="1">
      <alignment/>
      <protection/>
    </xf>
    <xf numFmtId="181" fontId="7" fillId="0" borderId="0" xfId="84" applyNumberFormat="1" applyFont="1" applyFill="1" applyAlignment="1" applyProtection="1">
      <alignment/>
      <protection/>
    </xf>
    <xf numFmtId="0" fontId="15" fillId="0" borderId="0" xfId="70" applyFont="1" applyFill="1" applyProtection="1">
      <alignment/>
      <protection/>
    </xf>
    <xf numFmtId="181" fontId="0" fillId="0" borderId="0" xfId="84" applyNumberFormat="1" applyFont="1" applyFill="1" applyAlignment="1" applyProtection="1">
      <alignment/>
      <protection/>
    </xf>
    <xf numFmtId="181" fontId="0" fillId="0" borderId="0" xfId="84" applyNumberFormat="1" applyFont="1" applyFill="1" applyAlignment="1" applyProtection="1">
      <alignment/>
      <protection locked="0"/>
    </xf>
    <xf numFmtId="181" fontId="0" fillId="0" borderId="0" xfId="84" applyNumberFormat="1" applyFont="1" applyFill="1" applyAlignment="1" applyProtection="1">
      <alignment horizontal="right"/>
      <protection locked="0"/>
    </xf>
    <xf numFmtId="0" fontId="14" fillId="0" borderId="40" xfId="70" applyFill="1" applyBorder="1" applyAlignment="1" applyProtection="1">
      <alignment horizontal="center" vertical="center"/>
      <protection/>
    </xf>
    <xf numFmtId="0" fontId="13" fillId="0" borderId="37" xfId="70" applyFont="1" applyFill="1" applyBorder="1" applyAlignment="1">
      <alignment horizontal="center" vertical="center" wrapText="1"/>
      <protection/>
    </xf>
    <xf numFmtId="49" fontId="7" fillId="0" borderId="41" xfId="74" applyNumberFormat="1" applyFont="1" applyFill="1" applyBorder="1" applyAlignment="1">
      <alignment horizontal="center" vertical="top"/>
      <protection/>
    </xf>
    <xf numFmtId="0" fontId="11" fillId="0" borderId="42" xfId="74" applyFont="1" applyFill="1" applyBorder="1" applyAlignment="1">
      <alignment vertical="top" wrapText="1"/>
      <protection/>
    </xf>
    <xf numFmtId="181" fontId="11" fillId="0" borderId="42" xfId="84" applyNumberFormat="1" applyFont="1" applyFill="1" applyBorder="1" applyAlignment="1" applyProtection="1">
      <alignment vertical="top"/>
      <protection/>
    </xf>
    <xf numFmtId="181" fontId="11" fillId="0" borderId="43" xfId="84" applyNumberFormat="1" applyFont="1" applyFill="1" applyBorder="1" applyAlignment="1" applyProtection="1">
      <alignment vertical="top"/>
      <protection/>
    </xf>
    <xf numFmtId="49" fontId="7" fillId="35" borderId="44" xfId="74" applyNumberFormat="1" applyFont="1" applyFill="1" applyBorder="1" applyAlignment="1">
      <alignment horizontal="center" vertical="top"/>
      <protection/>
    </xf>
    <xf numFmtId="0" fontId="11" fillId="35" borderId="11" xfId="74" applyFont="1" applyFill="1" applyBorder="1" applyAlignment="1">
      <alignment vertical="top" wrapText="1"/>
      <protection/>
    </xf>
    <xf numFmtId="181" fontId="11" fillId="35" borderId="11" xfId="84" applyNumberFormat="1" applyFont="1" applyFill="1" applyBorder="1" applyAlignment="1" applyProtection="1">
      <alignment vertical="top"/>
      <protection/>
    </xf>
    <xf numFmtId="181" fontId="11" fillId="35" borderId="45" xfId="84" applyNumberFormat="1" applyFont="1" applyFill="1" applyBorder="1" applyAlignment="1" applyProtection="1">
      <alignment vertical="top"/>
      <protection/>
    </xf>
    <xf numFmtId="49" fontId="7" fillId="0" borderId="44" xfId="74" applyNumberFormat="1" applyFont="1" applyFill="1" applyBorder="1" applyAlignment="1">
      <alignment horizontal="center" vertical="top"/>
      <protection/>
    </xf>
    <xf numFmtId="0" fontId="11" fillId="0" borderId="11" xfId="74" applyFont="1" applyFill="1" applyBorder="1" applyAlignment="1">
      <alignment vertical="top" wrapText="1"/>
      <protection/>
    </xf>
    <xf numFmtId="181" fontId="11" fillId="0" borderId="11" xfId="84" applyNumberFormat="1" applyFont="1" applyFill="1" applyBorder="1" applyAlignment="1" applyProtection="1">
      <alignment vertical="top"/>
      <protection/>
    </xf>
    <xf numFmtId="181" fontId="11" fillId="0" borderId="45" xfId="84" applyNumberFormat="1" applyFont="1" applyFill="1" applyBorder="1" applyAlignment="1" applyProtection="1">
      <alignment vertical="top"/>
      <protection/>
    </xf>
    <xf numFmtId="181" fontId="11" fillId="0" borderId="11" xfId="84" applyNumberFormat="1" applyFont="1" applyFill="1" applyBorder="1" applyAlignment="1" applyProtection="1">
      <alignment vertical="top"/>
      <protection locked="0"/>
    </xf>
    <xf numFmtId="181" fontId="11" fillId="0" borderId="45" xfId="84" applyNumberFormat="1" applyFont="1" applyFill="1" applyBorder="1" applyAlignment="1" applyProtection="1">
      <alignment vertical="top"/>
      <protection locked="0"/>
    </xf>
    <xf numFmtId="181" fontId="11" fillId="35" borderId="11" xfId="84" applyNumberFormat="1" applyFont="1" applyFill="1" applyBorder="1" applyAlignment="1" applyProtection="1">
      <alignment vertical="top"/>
      <protection locked="0"/>
    </xf>
    <xf numFmtId="181" fontId="11" fillId="35" borderId="45" xfId="84" applyNumberFormat="1" applyFont="1" applyFill="1" applyBorder="1" applyAlignment="1" applyProtection="1">
      <alignment vertical="top"/>
      <protection locked="0"/>
    </xf>
    <xf numFmtId="49" fontId="7" fillId="0" borderId="44" xfId="74" applyNumberFormat="1" applyFont="1" applyBorder="1" applyAlignment="1">
      <alignment horizontal="center" vertical="top"/>
      <protection/>
    </xf>
    <xf numFmtId="0" fontId="11" fillId="0" borderId="11" xfId="74" applyFont="1" applyBorder="1" applyAlignment="1">
      <alignment vertical="top" wrapText="1"/>
      <protection/>
    </xf>
    <xf numFmtId="181" fontId="11" fillId="36" borderId="11" xfId="84" applyNumberFormat="1" applyFont="1" applyFill="1" applyBorder="1" applyAlignment="1" applyProtection="1">
      <alignment vertical="top"/>
      <protection/>
    </xf>
    <xf numFmtId="181" fontId="11" fillId="36" borderId="45" xfId="84" applyNumberFormat="1" applyFont="1" applyFill="1" applyBorder="1" applyAlignment="1" applyProtection="1">
      <alignment vertical="top"/>
      <protection/>
    </xf>
    <xf numFmtId="49" fontId="7" fillId="0" borderId="46" xfId="74" applyNumberFormat="1" applyFont="1" applyBorder="1" applyAlignment="1">
      <alignment horizontal="center" vertical="top"/>
      <protection/>
    </xf>
    <xf numFmtId="0" fontId="11" fillId="0" borderId="47" xfId="74" applyFont="1" applyBorder="1" applyAlignment="1">
      <alignment vertical="top" wrapText="1"/>
      <protection/>
    </xf>
    <xf numFmtId="0" fontId="7" fillId="0" borderId="0" xfId="73" applyFont="1" applyFill="1" applyAlignment="1" applyProtection="1">
      <alignment/>
      <protection/>
    </xf>
    <xf numFmtId="0" fontId="7" fillId="0" borderId="0" xfId="73" applyFont="1" applyFill="1" applyProtection="1">
      <alignment/>
      <protection/>
    </xf>
    <xf numFmtId="181" fontId="7" fillId="0" borderId="0" xfId="85" applyNumberFormat="1" applyFont="1" applyFill="1" applyAlignment="1" applyProtection="1">
      <alignment/>
      <protection/>
    </xf>
    <xf numFmtId="0" fontId="7" fillId="0" borderId="0" xfId="73" applyFont="1" applyFill="1" applyProtection="1">
      <alignment/>
      <protection locked="0"/>
    </xf>
    <xf numFmtId="0" fontId="7" fillId="0" borderId="0" xfId="73" applyFont="1">
      <alignment/>
      <protection/>
    </xf>
    <xf numFmtId="0" fontId="7" fillId="0" borderId="0" xfId="73" applyFont="1" applyFill="1" applyAlignment="1" applyProtection="1">
      <alignment/>
      <protection locked="0"/>
    </xf>
    <xf numFmtId="181" fontId="7" fillId="0" borderId="0" xfId="85" applyNumberFormat="1" applyFont="1" applyFill="1" applyAlignment="1" applyProtection="1">
      <alignment horizontal="center"/>
      <protection locked="0"/>
    </xf>
    <xf numFmtId="181" fontId="7" fillId="0" borderId="0" xfId="85" applyNumberFormat="1" applyFont="1" applyFill="1" applyAlignment="1" applyProtection="1">
      <alignment horizontal="right"/>
      <protection locked="0"/>
    </xf>
    <xf numFmtId="0" fontId="17" fillId="0" borderId="48" xfId="73" applyFont="1" applyBorder="1" applyAlignment="1">
      <alignment horizontal="center" vertical="center" wrapText="1"/>
      <protection/>
    </xf>
    <xf numFmtId="0" fontId="17" fillId="0" borderId="49" xfId="73" applyFont="1" applyBorder="1" applyAlignment="1">
      <alignment horizontal="center" vertical="center" wrapText="1"/>
      <protection/>
    </xf>
    <xf numFmtId="0" fontId="18" fillId="37" borderId="41" xfId="73" applyFont="1" applyFill="1" applyBorder="1" applyAlignment="1">
      <alignment horizontal="center" vertical="center" wrapText="1"/>
      <protection/>
    </xf>
    <xf numFmtId="0" fontId="18" fillId="37" borderId="42" xfId="73" applyFont="1" applyFill="1" applyBorder="1" applyAlignment="1">
      <alignment horizontal="center" vertical="center" wrapText="1"/>
      <protection/>
    </xf>
    <xf numFmtId="0" fontId="18" fillId="37" borderId="43" xfId="73" applyFont="1" applyFill="1" applyBorder="1" applyAlignment="1">
      <alignment horizontal="center" vertical="center" wrapText="1"/>
      <protection/>
    </xf>
    <xf numFmtId="0" fontId="5" fillId="0" borderId="0" xfId="73" applyFont="1">
      <alignment/>
      <protection/>
    </xf>
    <xf numFmtId="0" fontId="18" fillId="0" borderId="44" xfId="73" applyFont="1" applyBorder="1" applyAlignment="1">
      <alignment horizontal="center" vertical="center" wrapText="1"/>
      <protection/>
    </xf>
    <xf numFmtId="0" fontId="18" fillId="0" borderId="11" xfId="73" applyFont="1" applyBorder="1" applyAlignment="1">
      <alignment horizontal="left" vertical="top" wrapText="1"/>
      <protection/>
    </xf>
    <xf numFmtId="0" fontId="18" fillId="0" borderId="11" xfId="73" applyFont="1" applyBorder="1" applyAlignment="1">
      <alignment horizontal="center" wrapText="1"/>
      <protection/>
    </xf>
    <xf numFmtId="0" fontId="18" fillId="0" borderId="45" xfId="73" applyFont="1" applyBorder="1" applyAlignment="1">
      <alignment horizontal="center" wrapText="1"/>
      <protection/>
    </xf>
    <xf numFmtId="0" fontId="17" fillId="0" borderId="44" xfId="73" applyFont="1" applyBorder="1" applyAlignment="1">
      <alignment horizontal="center" vertical="center" wrapText="1"/>
      <protection/>
    </xf>
    <xf numFmtId="0" fontId="17" fillId="0" borderId="11" xfId="73" applyFont="1" applyBorder="1" applyAlignment="1">
      <alignment horizontal="left" vertical="top" wrapText="1"/>
      <protection/>
    </xf>
    <xf numFmtId="0" fontId="17" fillId="0" borderId="11" xfId="73" applyFont="1" applyBorder="1" applyAlignment="1">
      <alignment horizontal="center" wrapText="1"/>
      <protection/>
    </xf>
    <xf numFmtId="0" fontId="17" fillId="0" borderId="45" xfId="73" applyFont="1" applyBorder="1" applyAlignment="1">
      <alignment horizontal="center" wrapText="1"/>
      <protection/>
    </xf>
    <xf numFmtId="49" fontId="5" fillId="36" borderId="44" xfId="73" applyNumberFormat="1" applyFont="1" applyFill="1" applyBorder="1" applyAlignment="1" applyProtection="1">
      <alignment horizontal="center"/>
      <protection/>
    </xf>
    <xf numFmtId="0" fontId="5" fillId="36" borderId="11" xfId="73" applyNumberFormat="1" applyFont="1" applyFill="1" applyBorder="1" applyAlignment="1" applyProtection="1">
      <alignment horizontal="left" vertical="center" wrapText="1"/>
      <protection/>
    </xf>
    <xf numFmtId="49" fontId="7" fillId="36" borderId="44" xfId="73" applyNumberFormat="1" applyFont="1" applyFill="1" applyBorder="1" applyAlignment="1" applyProtection="1">
      <alignment horizontal="center"/>
      <protection/>
    </xf>
    <xf numFmtId="0" fontId="7" fillId="36" borderId="11" xfId="73" applyNumberFormat="1" applyFont="1" applyFill="1" applyBorder="1" applyAlignment="1" applyProtection="1">
      <alignment horizontal="left" vertical="center" wrapText="1"/>
      <protection/>
    </xf>
    <xf numFmtId="49" fontId="7" fillId="0" borderId="44" xfId="73" applyNumberFormat="1" applyFont="1" applyFill="1" applyBorder="1" applyAlignment="1" applyProtection="1">
      <alignment horizontal="center"/>
      <protection/>
    </xf>
    <xf numFmtId="0" fontId="7" fillId="0" borderId="11" xfId="73" applyNumberFormat="1" applyFont="1" applyFill="1" applyBorder="1" applyAlignment="1" applyProtection="1">
      <alignment horizontal="left" vertical="center" wrapText="1"/>
      <protection/>
    </xf>
    <xf numFmtId="0" fontId="18" fillId="37" borderId="44" xfId="73" applyFont="1" applyFill="1" applyBorder="1" applyAlignment="1">
      <alignment horizontal="center" vertical="center" wrapText="1"/>
      <protection/>
    </xf>
    <xf numFmtId="0" fontId="18" fillId="37" borderId="11" xfId="73" applyFont="1" applyFill="1" applyBorder="1" applyAlignment="1">
      <alignment horizontal="left" vertical="center" wrapText="1"/>
      <protection/>
    </xf>
    <xf numFmtId="0" fontId="18" fillId="37" borderId="11" xfId="73" applyFont="1" applyFill="1" applyBorder="1" applyAlignment="1">
      <alignment horizontal="center" vertical="center" wrapText="1"/>
      <protection/>
    </xf>
    <xf numFmtId="0" fontId="19" fillId="0" borderId="11" xfId="73" applyFont="1" applyBorder="1" applyAlignment="1">
      <alignment horizontal="left" vertical="top" wrapText="1"/>
      <protection/>
    </xf>
    <xf numFmtId="0" fontId="19" fillId="0" borderId="11" xfId="73" applyFont="1" applyBorder="1" applyAlignment="1">
      <alignment horizontal="center" wrapText="1"/>
      <protection/>
    </xf>
    <xf numFmtId="49" fontId="7" fillId="0" borderId="44" xfId="73" applyNumberFormat="1" applyFont="1" applyBorder="1" applyAlignment="1" applyProtection="1">
      <alignment horizontal="center"/>
      <protection/>
    </xf>
    <xf numFmtId="0" fontId="7" fillId="36" borderId="11" xfId="70" applyFont="1" applyFill="1" applyBorder="1" applyAlignment="1">
      <alignment vertical="top" wrapText="1"/>
      <protection/>
    </xf>
    <xf numFmtId="0" fontId="19" fillId="0" borderId="44" xfId="73" applyFont="1" applyBorder="1" applyAlignment="1">
      <alignment horizontal="center" vertical="center" wrapText="1"/>
      <protection/>
    </xf>
    <xf numFmtId="0" fontId="17" fillId="0" borderId="46" xfId="73" applyFont="1" applyBorder="1" applyAlignment="1">
      <alignment horizontal="center" vertical="center" wrapText="1"/>
      <protection/>
    </xf>
    <xf numFmtId="0" fontId="18" fillId="0" borderId="47" xfId="73" applyFont="1" applyBorder="1" applyAlignment="1">
      <alignment wrapText="1"/>
      <protection/>
    </xf>
    <xf numFmtId="0" fontId="18" fillId="0" borderId="47" xfId="73" applyFont="1" applyBorder="1" applyAlignment="1">
      <alignment horizontal="center" wrapText="1"/>
      <protection/>
    </xf>
    <xf numFmtId="0" fontId="18" fillId="0" borderId="50" xfId="73" applyFont="1" applyBorder="1" applyAlignment="1">
      <alignment horizontal="center" wrapText="1"/>
      <protection/>
    </xf>
    <xf numFmtId="0" fontId="7" fillId="0" borderId="0" xfId="73" applyFont="1" applyAlignment="1">
      <alignment vertical="center"/>
      <protection/>
    </xf>
    <xf numFmtId="0" fontId="2" fillId="0" borderId="0" xfId="53" applyFont="1" applyProtection="1">
      <alignment/>
      <protection hidden="1"/>
    </xf>
    <xf numFmtId="2" fontId="11" fillId="0" borderId="11" xfId="84" applyNumberFormat="1" applyFont="1" applyFill="1" applyBorder="1" applyAlignment="1" applyProtection="1">
      <alignment vertical="top"/>
      <protection/>
    </xf>
    <xf numFmtId="177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29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173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1" xfId="70" applyFont="1" applyFill="1" applyBorder="1" applyAlignment="1">
      <alignment horizontal="left" vertical="center" wrapText="1"/>
      <protection/>
    </xf>
    <xf numFmtId="0" fontId="7" fillId="0" borderId="11" xfId="70" applyFont="1" applyFill="1" applyBorder="1" applyAlignment="1">
      <alignment vertical="top" wrapText="1"/>
      <protection/>
    </xf>
    <xf numFmtId="180" fontId="8" fillId="38" borderId="12" xfId="53" applyNumberFormat="1" applyFont="1" applyFill="1" applyBorder="1" applyAlignment="1" applyProtection="1">
      <alignment horizontal="right" vertical="center"/>
      <protection hidden="1"/>
    </xf>
    <xf numFmtId="180" fontId="9" fillId="38" borderId="12" xfId="53" applyNumberFormat="1" applyFont="1" applyFill="1" applyBorder="1" applyAlignment="1" applyProtection="1">
      <alignment horizontal="right" vertical="center"/>
      <protection hidden="1"/>
    </xf>
    <xf numFmtId="187" fontId="11" fillId="35" borderId="11" xfId="84" applyNumberFormat="1" applyFont="1" applyFill="1" applyBorder="1" applyAlignment="1" applyProtection="1">
      <alignment vertical="top"/>
      <protection/>
    </xf>
    <xf numFmtId="187" fontId="11" fillId="0" borderId="42" xfId="84" applyNumberFormat="1" applyFont="1" applyFill="1" applyBorder="1" applyAlignment="1" applyProtection="1">
      <alignment vertical="top"/>
      <protection/>
    </xf>
    <xf numFmtId="3" fontId="18" fillId="0" borderId="30" xfId="73" applyNumberFormat="1" applyFont="1" applyBorder="1" applyAlignment="1">
      <alignment horizontal="center" vertical="center" wrapText="1"/>
      <protection/>
    </xf>
    <xf numFmtId="3" fontId="18" fillId="0" borderId="44" xfId="73" applyNumberFormat="1" applyFont="1" applyBorder="1" applyAlignment="1">
      <alignment horizontal="center" vertical="center" wrapText="1"/>
      <protection/>
    </xf>
    <xf numFmtId="0" fontId="5" fillId="36" borderId="11" xfId="70" applyFont="1" applyFill="1" applyBorder="1" applyAlignment="1">
      <alignment vertical="top" wrapText="1"/>
      <protection/>
    </xf>
    <xf numFmtId="0" fontId="20" fillId="0" borderId="11" xfId="73" applyFont="1" applyBorder="1" applyAlignment="1">
      <alignment horizontal="left" vertical="top" wrapText="1"/>
      <protection/>
    </xf>
    <xf numFmtId="0" fontId="20" fillId="0" borderId="11" xfId="73" applyFont="1" applyBorder="1" applyAlignment="1">
      <alignment horizontal="center" wrapText="1"/>
      <protection/>
    </xf>
    <xf numFmtId="0" fontId="20" fillId="0" borderId="45" xfId="73" applyFont="1" applyBorder="1" applyAlignment="1">
      <alignment horizontal="center" wrapText="1"/>
      <protection/>
    </xf>
    <xf numFmtId="0" fontId="17" fillId="0" borderId="38" xfId="73" applyFont="1" applyBorder="1" applyAlignment="1">
      <alignment horizontal="center" wrapText="1"/>
      <protection/>
    </xf>
    <xf numFmtId="0" fontId="17" fillId="0" borderId="13" xfId="73" applyFont="1" applyBorder="1" applyAlignment="1">
      <alignment horizontal="center" wrapText="1"/>
      <protection/>
    </xf>
    <xf numFmtId="0" fontId="17" fillId="0" borderId="13" xfId="73" applyFont="1" applyBorder="1" applyAlignment="1">
      <alignment horizontal="left" vertical="top" wrapText="1"/>
      <protection/>
    </xf>
    <xf numFmtId="0" fontId="17" fillId="0" borderId="51" xfId="73" applyFont="1" applyBorder="1" applyAlignment="1">
      <alignment horizontal="center" vertical="center" wrapText="1"/>
      <protection/>
    </xf>
    <xf numFmtId="180" fontId="8" fillId="38" borderId="52" xfId="53" applyNumberFormat="1" applyFont="1" applyFill="1" applyBorder="1" applyAlignment="1" applyProtection="1">
      <alignment horizontal="right" vertical="center"/>
      <protection hidden="1"/>
    </xf>
    <xf numFmtId="180" fontId="9" fillId="0" borderId="37" xfId="53" applyNumberFormat="1" applyFont="1" applyFill="1" applyBorder="1" applyAlignment="1" applyProtection="1">
      <alignment horizontal="right" vertical="center"/>
      <protection hidden="1"/>
    </xf>
    <xf numFmtId="181" fontId="0" fillId="0" borderId="37" xfId="84" applyNumberFormat="1" applyFont="1" applyFill="1" applyBorder="1" applyAlignment="1" applyProtection="1">
      <alignment horizontal="center" vertical="center"/>
      <protection/>
    </xf>
    <xf numFmtId="181" fontId="0" fillId="0" borderId="37" xfId="84" applyNumberFormat="1" applyFont="1" applyFill="1" applyBorder="1" applyAlignment="1" applyProtection="1">
      <alignment horizontal="center" vertical="center"/>
      <protection locked="0"/>
    </xf>
    <xf numFmtId="181" fontId="0" fillId="0" borderId="39" xfId="84" applyNumberFormat="1" applyFont="1" applyFill="1" applyBorder="1" applyAlignment="1" applyProtection="1">
      <alignment horizontal="center" vertical="center"/>
      <protection locked="0"/>
    </xf>
    <xf numFmtId="49" fontId="17" fillId="0" borderId="53" xfId="0" applyNumberFormat="1" applyFont="1" applyBorder="1" applyAlignment="1">
      <alignment horizontal="center" wrapText="1"/>
    </xf>
    <xf numFmtId="0" fontId="7" fillId="0" borderId="0" xfId="73" applyFont="1" applyFill="1" applyAlignment="1" applyProtection="1">
      <alignment horizontal="center" vertical="center"/>
      <protection/>
    </xf>
    <xf numFmtId="0" fontId="7" fillId="0" borderId="0" xfId="53" applyNumberFormat="1" applyFont="1" applyFill="1" applyAlignment="1" applyProtection="1">
      <alignment horizontal="left"/>
      <protection hidden="1"/>
    </xf>
    <xf numFmtId="0" fontId="7" fillId="0" borderId="0" xfId="73" applyFont="1" applyFill="1" applyAlignment="1" applyProtection="1">
      <alignment horizontal="center" vertical="center"/>
      <protection locked="0"/>
    </xf>
    <xf numFmtId="0" fontId="8" fillId="0" borderId="0" xfId="70" applyFont="1" applyFill="1" applyAlignment="1" applyProtection="1">
      <alignment horizontal="center"/>
      <protection/>
    </xf>
    <xf numFmtId="177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29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173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3" applyNumberFormat="1" applyFont="1" applyFill="1" applyBorder="1" applyAlignment="1" applyProtection="1">
      <alignment horizontal="center" vertical="center"/>
      <protection hidden="1"/>
    </xf>
    <xf numFmtId="177" fontId="9" fillId="0" borderId="54" xfId="53" applyNumberFormat="1" applyFont="1" applyFill="1" applyBorder="1" applyAlignment="1" applyProtection="1">
      <alignment horizontal="left" vertical="center" wrapText="1"/>
      <protection hidden="1"/>
    </xf>
    <xf numFmtId="177" fontId="9" fillId="0" borderId="23" xfId="53" applyNumberFormat="1" applyFont="1" applyFill="1" applyBorder="1" applyAlignment="1" applyProtection="1">
      <alignment horizontal="left" vertical="center" wrapText="1"/>
      <protection hidden="1"/>
    </xf>
    <xf numFmtId="173" fontId="9" fillId="0" borderId="25" xfId="53" applyNumberFormat="1" applyFont="1" applyFill="1" applyBorder="1" applyAlignment="1" applyProtection="1">
      <alignment horizontal="center" vertical="center"/>
      <protection hidden="1"/>
    </xf>
    <xf numFmtId="173" fontId="9" fillId="0" borderId="24" xfId="53" applyNumberFormat="1" applyFont="1" applyFill="1" applyBorder="1" applyAlignment="1" applyProtection="1">
      <alignment horizontal="center" vertical="center"/>
      <protection hidden="1"/>
    </xf>
    <xf numFmtId="177" fontId="9" fillId="0" borderId="44" xfId="53" applyNumberFormat="1" applyFont="1" applyFill="1" applyBorder="1" applyAlignment="1" applyProtection="1">
      <alignment horizontal="left" vertical="center" wrapText="1"/>
      <protection hidden="1"/>
    </xf>
    <xf numFmtId="177" fontId="9" fillId="0" borderId="29" xfId="53" applyNumberFormat="1" applyFont="1" applyFill="1" applyBorder="1" applyAlignment="1" applyProtection="1">
      <alignment horizontal="left" vertical="center" wrapText="1"/>
      <protection hidden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173" fontId="9" fillId="0" borderId="12" xfId="53" applyNumberFormat="1" applyFont="1" applyFill="1" applyBorder="1" applyAlignment="1" applyProtection="1">
      <alignment horizontal="center" vertical="center"/>
      <protection hidden="1"/>
    </xf>
    <xf numFmtId="173" fontId="8" fillId="0" borderId="30" xfId="53" applyNumberFormat="1" applyFont="1" applyFill="1" applyBorder="1" applyAlignment="1" applyProtection="1">
      <alignment horizontal="center" vertical="center"/>
      <protection hidden="1"/>
    </xf>
    <xf numFmtId="177" fontId="8" fillId="0" borderId="55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30" xfId="53" applyNumberFormat="1" applyFont="1" applyFill="1" applyBorder="1" applyAlignment="1" applyProtection="1">
      <alignment horizontal="left" vertical="center" wrapText="1"/>
      <protection hidden="1"/>
    </xf>
    <xf numFmtId="177" fontId="9" fillId="0" borderId="51" xfId="53" applyNumberFormat="1" applyFont="1" applyFill="1" applyBorder="1" applyAlignment="1" applyProtection="1">
      <alignment horizontal="left" vertical="center" wrapText="1"/>
      <protection hidden="1"/>
    </xf>
    <xf numFmtId="177" fontId="9" fillId="0" borderId="56" xfId="53" applyNumberFormat="1" applyFont="1" applyFill="1" applyBorder="1" applyAlignment="1" applyProtection="1">
      <alignment horizontal="left" vertical="center" wrapText="1"/>
      <protection hidden="1"/>
    </xf>
    <xf numFmtId="173" fontId="9" fillId="0" borderId="13" xfId="53" applyNumberFormat="1" applyFont="1" applyFill="1" applyBorder="1" applyAlignment="1" applyProtection="1">
      <alignment horizontal="center" vertical="center"/>
      <protection hidden="1"/>
    </xf>
    <xf numFmtId="173" fontId="9" fillId="0" borderId="14" xfId="53" applyNumberFormat="1" applyFont="1" applyFill="1" applyBorder="1" applyAlignment="1" applyProtection="1">
      <alignment horizontal="center" vertical="center"/>
      <protection hidden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8" xfId="73"/>
    <cellStyle name="Обычный_источники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8"/>
  <sheetViews>
    <sheetView tabSelected="1" view="pageBreakPreview" zoomScaleNormal="120" zoomScaleSheetLayoutView="100" zoomScalePageLayoutView="0" workbookViewId="0" topLeftCell="A1">
      <selection activeCell="D5" sqref="D5:F5"/>
    </sheetView>
  </sheetViews>
  <sheetFormatPr defaultColWidth="9.140625" defaultRowHeight="15"/>
  <cols>
    <col min="1" max="1" width="0.13671875" style="119" customWidth="1"/>
    <col min="2" max="2" width="20.421875" style="155" customWidth="1"/>
    <col min="3" max="3" width="46.421875" style="119" customWidth="1"/>
    <col min="4" max="4" width="11.7109375" style="119" customWidth="1"/>
    <col min="5" max="5" width="14.8515625" style="119" customWidth="1"/>
    <col min="6" max="6" width="16.57421875" style="119" customWidth="1"/>
    <col min="7" max="16384" width="9.140625" style="119" customWidth="1"/>
  </cols>
  <sheetData>
    <row r="1" spans="2:10" ht="15" customHeight="1">
      <c r="B1" s="116"/>
      <c r="C1" s="116"/>
      <c r="D1" s="185" t="s">
        <v>198</v>
      </c>
      <c r="E1" s="185"/>
      <c r="F1" s="185"/>
      <c r="G1" s="156"/>
      <c r="H1" s="115"/>
      <c r="I1" s="115"/>
      <c r="J1" s="118"/>
    </row>
    <row r="2" spans="2:10" ht="15" customHeight="1">
      <c r="B2" s="116"/>
      <c r="C2" s="116"/>
      <c r="D2" s="185" t="s">
        <v>39</v>
      </c>
      <c r="E2" s="185"/>
      <c r="F2" s="185"/>
      <c r="G2" s="156"/>
      <c r="H2" s="115"/>
      <c r="I2" s="115"/>
      <c r="J2" s="118"/>
    </row>
    <row r="3" spans="2:10" ht="12.75" customHeight="1">
      <c r="B3" s="116"/>
      <c r="C3" s="116"/>
      <c r="D3" s="185" t="s">
        <v>38</v>
      </c>
      <c r="E3" s="185"/>
      <c r="F3" s="185"/>
      <c r="G3" s="3"/>
      <c r="H3" s="115"/>
      <c r="I3" s="115"/>
      <c r="J3" s="118"/>
    </row>
    <row r="4" spans="2:10" ht="15" customHeight="1">
      <c r="B4" s="116"/>
      <c r="C4" s="116"/>
      <c r="D4" s="185" t="s">
        <v>200</v>
      </c>
      <c r="E4" s="185"/>
      <c r="F4" s="185"/>
      <c r="G4" s="25"/>
      <c r="H4" s="115"/>
      <c r="I4" s="115"/>
      <c r="J4" s="118"/>
    </row>
    <row r="5" spans="2:10" ht="12.75" customHeight="1">
      <c r="B5" s="116"/>
      <c r="C5" s="116"/>
      <c r="D5" s="185" t="s">
        <v>339</v>
      </c>
      <c r="E5" s="185"/>
      <c r="F5" s="185"/>
      <c r="G5" s="156"/>
      <c r="H5" s="117"/>
      <c r="I5" s="117"/>
      <c r="J5" s="118"/>
    </row>
    <row r="6" spans="2:10" ht="12.75" customHeight="1">
      <c r="B6" s="116"/>
      <c r="C6" s="116"/>
      <c r="D6" s="117"/>
      <c r="E6" s="28"/>
      <c r="F6" s="27"/>
      <c r="G6" s="3"/>
      <c r="H6" s="117"/>
      <c r="I6" s="117"/>
      <c r="J6" s="118"/>
    </row>
    <row r="7" spans="2:10" ht="12.75">
      <c r="B7" s="186" t="s">
        <v>99</v>
      </c>
      <c r="C7" s="186"/>
      <c r="D7" s="186"/>
      <c r="E7" s="186"/>
      <c r="F7" s="186"/>
      <c r="G7" s="120"/>
      <c r="H7" s="120"/>
      <c r="I7" s="120"/>
      <c r="J7" s="118"/>
    </row>
    <row r="8" spans="2:10" ht="12.75">
      <c r="B8" s="186" t="s">
        <v>25</v>
      </c>
      <c r="C8" s="186"/>
      <c r="D8" s="186"/>
      <c r="E8" s="186"/>
      <c r="F8" s="186"/>
      <c r="G8" s="121"/>
      <c r="H8" s="121"/>
      <c r="I8" s="121"/>
      <c r="J8" s="118"/>
    </row>
    <row r="9" spans="2:10" ht="18" customHeight="1">
      <c r="B9" s="184" t="s">
        <v>325</v>
      </c>
      <c r="C9" s="184"/>
      <c r="D9" s="184"/>
      <c r="E9" s="184"/>
      <c r="F9" s="184"/>
      <c r="G9" s="115"/>
      <c r="H9" s="115"/>
      <c r="I9" s="115"/>
      <c r="J9" s="118"/>
    </row>
    <row r="10" spans="2:10" ht="19.5" customHeight="1" thickBot="1">
      <c r="B10" s="116"/>
      <c r="C10" s="116"/>
      <c r="D10" s="117"/>
      <c r="F10" s="122" t="s">
        <v>37</v>
      </c>
      <c r="G10" s="117"/>
      <c r="H10" s="117"/>
      <c r="I10" s="122"/>
      <c r="J10" s="118"/>
    </row>
    <row r="11" spans="2:6" ht="19.5" customHeight="1" thickBot="1">
      <c r="B11" s="123" t="s">
        <v>100</v>
      </c>
      <c r="C11" s="123" t="s">
        <v>101</v>
      </c>
      <c r="D11" s="124" t="s">
        <v>263</v>
      </c>
      <c r="E11" s="124" t="s">
        <v>313</v>
      </c>
      <c r="F11" s="124" t="s">
        <v>321</v>
      </c>
    </row>
    <row r="12" spans="2:6" s="128" customFormat="1" ht="12.75">
      <c r="B12" s="125" t="s">
        <v>102</v>
      </c>
      <c r="C12" s="126" t="s">
        <v>103</v>
      </c>
      <c r="D12" s="126">
        <f>D13+D20+D26+D30+D41+D44+D48+D57+D63+D70+D73+D76</f>
        <v>7752866.82</v>
      </c>
      <c r="E12" s="126">
        <f>E13+E20+E26+E30+E41+E44+E48+E57+E63+E70+E73+E76</f>
        <v>6154000</v>
      </c>
      <c r="F12" s="127">
        <f>F13+F20+F26+F30+F41+F44+F48+F57+F63+F70+F73+F76</f>
        <v>6660000</v>
      </c>
    </row>
    <row r="13" spans="2:6" s="128" customFormat="1" ht="12.75">
      <c r="B13" s="129" t="s">
        <v>104</v>
      </c>
      <c r="C13" s="130" t="s">
        <v>105</v>
      </c>
      <c r="D13" s="131">
        <f>D14</f>
        <v>3542000</v>
      </c>
      <c r="E13" s="131">
        <f>E14</f>
        <v>3761000</v>
      </c>
      <c r="F13" s="132">
        <f>F14</f>
        <v>4223000</v>
      </c>
    </row>
    <row r="14" spans="2:6" ht="12.75">
      <c r="B14" s="133" t="s">
        <v>106</v>
      </c>
      <c r="C14" s="134" t="s">
        <v>107</v>
      </c>
      <c r="D14" s="135">
        <f>D15+D16+D18+D19</f>
        <v>3542000</v>
      </c>
      <c r="E14" s="135">
        <v>3761000</v>
      </c>
      <c r="F14" s="136">
        <v>4223000</v>
      </c>
    </row>
    <row r="15" spans="2:6" ht="78.75" customHeight="1">
      <c r="B15" s="133" t="s">
        <v>314</v>
      </c>
      <c r="C15" s="134" t="s">
        <v>108</v>
      </c>
      <c r="D15" s="135">
        <v>3531000</v>
      </c>
      <c r="E15" s="135">
        <v>3750000</v>
      </c>
      <c r="F15" s="136">
        <v>4211000</v>
      </c>
    </row>
    <row r="16" spans="2:6" ht="82.5" customHeight="1">
      <c r="B16" s="133" t="s">
        <v>311</v>
      </c>
      <c r="C16" s="134" t="s">
        <v>310</v>
      </c>
      <c r="D16" s="135">
        <v>0</v>
      </c>
      <c r="E16" s="135"/>
      <c r="F16" s="136"/>
    </row>
    <row r="17" spans="2:6" ht="41.25" customHeight="1">
      <c r="B17" s="133" t="s">
        <v>109</v>
      </c>
      <c r="C17" s="134" t="s">
        <v>110</v>
      </c>
      <c r="D17" s="135"/>
      <c r="E17" s="135"/>
      <c r="F17" s="136"/>
    </row>
    <row r="18" spans="2:6" ht="53.25" customHeight="1">
      <c r="B18" s="133" t="s">
        <v>294</v>
      </c>
      <c r="C18" s="134" t="s">
        <v>296</v>
      </c>
      <c r="D18" s="135">
        <v>11000</v>
      </c>
      <c r="E18" s="135">
        <v>11000</v>
      </c>
      <c r="F18" s="136">
        <v>12000</v>
      </c>
    </row>
    <row r="19" spans="2:6" ht="53.25" customHeight="1">
      <c r="B19" s="133" t="s">
        <v>295</v>
      </c>
      <c r="C19" s="134" t="s">
        <v>296</v>
      </c>
      <c r="D19" s="135">
        <v>0</v>
      </c>
      <c r="E19" s="135"/>
      <c r="F19" s="136"/>
    </row>
    <row r="20" spans="2:6" s="128" customFormat="1" ht="38.25">
      <c r="B20" s="129" t="s">
        <v>111</v>
      </c>
      <c r="C20" s="130" t="s">
        <v>112</v>
      </c>
      <c r="D20" s="131">
        <f>D21</f>
        <v>1349201</v>
      </c>
      <c r="E20" s="131">
        <f>E21</f>
        <v>1381723.9500000002</v>
      </c>
      <c r="F20" s="132">
        <f>F21</f>
        <v>1410880.57</v>
      </c>
    </row>
    <row r="21" spans="2:6" ht="37.5" customHeight="1">
      <c r="B21" s="133" t="s">
        <v>113</v>
      </c>
      <c r="C21" s="134" t="s">
        <v>114</v>
      </c>
      <c r="D21" s="135">
        <f>D22+D23+D24+D25</f>
        <v>1349201</v>
      </c>
      <c r="E21" s="135">
        <f>E22+E23+E24+E25</f>
        <v>1381723.9500000002</v>
      </c>
      <c r="F21" s="136">
        <f>F22+F23+F24+F25</f>
        <v>1410880.57</v>
      </c>
    </row>
    <row r="22" spans="2:6" ht="120" customHeight="1">
      <c r="B22" s="133" t="s">
        <v>264</v>
      </c>
      <c r="C22" s="134" t="s">
        <v>270</v>
      </c>
      <c r="D22" s="135">
        <v>610015.27</v>
      </c>
      <c r="E22" s="136">
        <v>618180.01</v>
      </c>
      <c r="F22" s="136">
        <v>621192.79</v>
      </c>
    </row>
    <row r="23" spans="2:6" ht="130.5" customHeight="1">
      <c r="B23" s="133" t="s">
        <v>265</v>
      </c>
      <c r="C23" s="134" t="s">
        <v>269</v>
      </c>
      <c r="D23" s="135">
        <v>3376.69</v>
      </c>
      <c r="E23" s="136">
        <v>3462.65</v>
      </c>
      <c r="F23" s="136">
        <v>3589.21</v>
      </c>
    </row>
    <row r="24" spans="2:6" ht="120" customHeight="1">
      <c r="B24" s="133" t="s">
        <v>266</v>
      </c>
      <c r="C24" s="134" t="s">
        <v>268</v>
      </c>
      <c r="D24" s="135">
        <v>812301.75</v>
      </c>
      <c r="E24" s="136">
        <v>836683.19</v>
      </c>
      <c r="F24" s="136">
        <v>865818.6</v>
      </c>
    </row>
    <row r="25" spans="2:6" ht="115.5" customHeight="1">
      <c r="B25" s="133" t="s">
        <v>267</v>
      </c>
      <c r="C25" s="134" t="s">
        <v>271</v>
      </c>
      <c r="D25" s="135">
        <v>-76492.71</v>
      </c>
      <c r="E25" s="136">
        <v>-76601.9</v>
      </c>
      <c r="F25" s="136">
        <v>-79720.03</v>
      </c>
    </row>
    <row r="26" spans="2:6" s="128" customFormat="1" ht="12.75">
      <c r="B26" s="129" t="s">
        <v>115</v>
      </c>
      <c r="C26" s="130" t="s">
        <v>116</v>
      </c>
      <c r="D26" s="131">
        <f>D27+D29</f>
        <v>24000</v>
      </c>
      <c r="E26" s="131">
        <f>E27</f>
        <v>31000</v>
      </c>
      <c r="F26" s="132">
        <f>F27</f>
        <v>33000</v>
      </c>
    </row>
    <row r="27" spans="2:6" ht="14.25" customHeight="1">
      <c r="B27" s="133" t="s">
        <v>117</v>
      </c>
      <c r="C27" s="134" t="s">
        <v>118</v>
      </c>
      <c r="D27" s="135">
        <v>24000</v>
      </c>
      <c r="E27" s="135">
        <f>E28+E29</f>
        <v>31000</v>
      </c>
      <c r="F27" s="136">
        <f>F28+F29</f>
        <v>33000</v>
      </c>
    </row>
    <row r="28" spans="2:6" ht="15.75" customHeight="1">
      <c r="B28" s="133" t="s">
        <v>119</v>
      </c>
      <c r="C28" s="134" t="s">
        <v>118</v>
      </c>
      <c r="D28" s="135">
        <v>24000</v>
      </c>
      <c r="E28" s="135">
        <v>31000</v>
      </c>
      <c r="F28" s="136">
        <v>33000</v>
      </c>
    </row>
    <row r="29" spans="2:6" ht="30" customHeight="1">
      <c r="B29" s="133" t="s">
        <v>297</v>
      </c>
      <c r="C29" s="134" t="s">
        <v>312</v>
      </c>
      <c r="D29" s="135">
        <v>0</v>
      </c>
      <c r="E29" s="135"/>
      <c r="F29" s="136"/>
    </row>
    <row r="30" spans="2:6" s="128" customFormat="1" ht="21" customHeight="1">
      <c r="B30" s="129" t="s">
        <v>120</v>
      </c>
      <c r="C30" s="130" t="s">
        <v>121</v>
      </c>
      <c r="D30" s="131">
        <f>D31+D34</f>
        <v>685000</v>
      </c>
      <c r="E30" s="131">
        <f>E31+E34</f>
        <v>691276.05</v>
      </c>
      <c r="F30" s="132">
        <f>F31+F34</f>
        <v>704119.4299999999</v>
      </c>
    </row>
    <row r="31" spans="2:6" ht="15.75" customHeight="1">
      <c r="B31" s="133" t="s">
        <v>122</v>
      </c>
      <c r="C31" s="134" t="s">
        <v>123</v>
      </c>
      <c r="D31" s="135">
        <f>D32+D33</f>
        <v>60000</v>
      </c>
      <c r="E31" s="135">
        <f>E32</f>
        <v>62276.05</v>
      </c>
      <c r="F31" s="136">
        <f>F32</f>
        <v>69119.43</v>
      </c>
    </row>
    <row r="32" spans="2:6" ht="51.75" customHeight="1">
      <c r="B32" s="133" t="s">
        <v>124</v>
      </c>
      <c r="C32" s="134" t="s">
        <v>125</v>
      </c>
      <c r="D32" s="135">
        <v>60000</v>
      </c>
      <c r="E32" s="135">
        <v>62276.05</v>
      </c>
      <c r="F32" s="136">
        <v>69119.43</v>
      </c>
    </row>
    <row r="33" spans="2:6" ht="44.25" customHeight="1">
      <c r="B33" s="133" t="s">
        <v>315</v>
      </c>
      <c r="C33" s="134" t="s">
        <v>320</v>
      </c>
      <c r="D33" s="135"/>
      <c r="E33" s="135"/>
      <c r="F33" s="136"/>
    </row>
    <row r="34" spans="2:6" ht="24" customHeight="1">
      <c r="B34" s="133" t="s">
        <v>126</v>
      </c>
      <c r="C34" s="134" t="s">
        <v>127</v>
      </c>
      <c r="D34" s="135">
        <f>D35+D38</f>
        <v>625000</v>
      </c>
      <c r="E34" s="135">
        <f>E35+E38</f>
        <v>629000</v>
      </c>
      <c r="F34" s="136">
        <f>F35+F38</f>
        <v>635000</v>
      </c>
    </row>
    <row r="35" spans="2:6" ht="27.75" customHeight="1">
      <c r="B35" s="133" t="s">
        <v>128</v>
      </c>
      <c r="C35" s="134" t="s">
        <v>129</v>
      </c>
      <c r="D35" s="135">
        <f>D36+D37</f>
        <v>23000</v>
      </c>
      <c r="E35" s="135">
        <v>22000</v>
      </c>
      <c r="F35" s="136">
        <v>22000</v>
      </c>
    </row>
    <row r="36" spans="2:6" ht="38.25">
      <c r="B36" s="133" t="s">
        <v>130</v>
      </c>
      <c r="C36" s="134" t="s">
        <v>131</v>
      </c>
      <c r="D36" s="135">
        <v>23000</v>
      </c>
      <c r="E36" s="135">
        <v>22000</v>
      </c>
      <c r="F36" s="136">
        <v>22000</v>
      </c>
    </row>
    <row r="37" spans="2:6" ht="55.5" customHeight="1">
      <c r="B37" s="133" t="s">
        <v>316</v>
      </c>
      <c r="C37" s="134" t="s">
        <v>319</v>
      </c>
      <c r="D37" s="135"/>
      <c r="E37" s="135"/>
      <c r="F37" s="136"/>
    </row>
    <row r="38" spans="2:6" ht="22.5" customHeight="1">
      <c r="B38" s="133" t="s">
        <v>132</v>
      </c>
      <c r="C38" s="134" t="s">
        <v>133</v>
      </c>
      <c r="D38" s="135">
        <f>D39+D40</f>
        <v>602000</v>
      </c>
      <c r="E38" s="135">
        <f>E39</f>
        <v>607000</v>
      </c>
      <c r="F38" s="136">
        <f>F39</f>
        <v>613000</v>
      </c>
    </row>
    <row r="39" spans="2:6" ht="39" customHeight="1">
      <c r="B39" s="133" t="s">
        <v>134</v>
      </c>
      <c r="C39" s="134" t="s">
        <v>135</v>
      </c>
      <c r="D39" s="135">
        <v>602000</v>
      </c>
      <c r="E39" s="135">
        <v>607000</v>
      </c>
      <c r="F39" s="136">
        <v>613000</v>
      </c>
    </row>
    <row r="40" spans="2:6" ht="53.25" customHeight="1">
      <c r="B40" s="133" t="s">
        <v>278</v>
      </c>
      <c r="C40" s="134" t="s">
        <v>279</v>
      </c>
      <c r="D40" s="135"/>
      <c r="E40" s="135">
        <v>0</v>
      </c>
      <c r="F40" s="136">
        <v>0</v>
      </c>
    </row>
    <row r="41" spans="2:6" s="128" customFormat="1" ht="12.75">
      <c r="B41" s="129" t="s">
        <v>136</v>
      </c>
      <c r="C41" s="130" t="s">
        <v>137</v>
      </c>
      <c r="D41" s="131">
        <f aca="true" t="shared" si="0" ref="D41:F42">D42</f>
        <v>11000</v>
      </c>
      <c r="E41" s="131">
        <f t="shared" si="0"/>
        <v>11000</v>
      </c>
      <c r="F41" s="132">
        <f t="shared" si="0"/>
        <v>11000</v>
      </c>
    </row>
    <row r="42" spans="2:6" ht="42" customHeight="1">
      <c r="B42" s="133" t="s">
        <v>138</v>
      </c>
      <c r="C42" s="134" t="s">
        <v>139</v>
      </c>
      <c r="D42" s="135">
        <f t="shared" si="0"/>
        <v>11000</v>
      </c>
      <c r="E42" s="135">
        <f t="shared" si="0"/>
        <v>11000</v>
      </c>
      <c r="F42" s="136">
        <f t="shared" si="0"/>
        <v>11000</v>
      </c>
    </row>
    <row r="43" spans="2:6" ht="67.5" customHeight="1">
      <c r="B43" s="133" t="s">
        <v>140</v>
      </c>
      <c r="C43" s="134" t="s">
        <v>141</v>
      </c>
      <c r="D43" s="135">
        <v>11000</v>
      </c>
      <c r="E43" s="135">
        <v>11000</v>
      </c>
      <c r="F43" s="136">
        <v>11000</v>
      </c>
    </row>
    <row r="44" spans="2:6" s="128" customFormat="1" ht="38.25">
      <c r="B44" s="129" t="s">
        <v>142</v>
      </c>
      <c r="C44" s="130" t="s">
        <v>143</v>
      </c>
      <c r="D44" s="131">
        <f aca="true" t="shared" si="1" ref="D44:F46">D45</f>
        <v>0</v>
      </c>
      <c r="E44" s="131">
        <f t="shared" si="1"/>
        <v>0</v>
      </c>
      <c r="F44" s="132">
        <f t="shared" si="1"/>
        <v>0</v>
      </c>
    </row>
    <row r="45" spans="2:6" ht="23.25" customHeight="1">
      <c r="B45" s="133" t="s">
        <v>144</v>
      </c>
      <c r="C45" s="134" t="s">
        <v>145</v>
      </c>
      <c r="D45" s="135">
        <f t="shared" si="1"/>
        <v>0</v>
      </c>
      <c r="E45" s="135">
        <f t="shared" si="1"/>
        <v>0</v>
      </c>
      <c r="F45" s="136">
        <f t="shared" si="1"/>
        <v>0</v>
      </c>
    </row>
    <row r="46" spans="2:6" ht="30" customHeight="1">
      <c r="B46" s="133" t="s">
        <v>146</v>
      </c>
      <c r="C46" s="134" t="s">
        <v>147</v>
      </c>
      <c r="D46" s="135">
        <v>0</v>
      </c>
      <c r="E46" s="135">
        <f t="shared" si="1"/>
        <v>0</v>
      </c>
      <c r="F46" s="136">
        <f t="shared" si="1"/>
        <v>0</v>
      </c>
    </row>
    <row r="47" spans="2:6" ht="51">
      <c r="B47" s="133" t="s">
        <v>328</v>
      </c>
      <c r="C47" s="134" t="s">
        <v>335</v>
      </c>
      <c r="D47" s="135">
        <v>0</v>
      </c>
      <c r="E47" s="135">
        <v>0</v>
      </c>
      <c r="F47" s="136">
        <v>0</v>
      </c>
    </row>
    <row r="48" spans="2:6" s="128" customFormat="1" ht="38.25">
      <c r="B48" s="129" t="s">
        <v>148</v>
      </c>
      <c r="C48" s="130" t="s">
        <v>149</v>
      </c>
      <c r="D48" s="131">
        <f>D49+D54</f>
        <v>226937</v>
      </c>
      <c r="E48" s="131">
        <f>E49+E54</f>
        <v>224000</v>
      </c>
      <c r="F48" s="132">
        <f>F49+F54</f>
        <v>224000</v>
      </c>
    </row>
    <row r="49" spans="2:6" ht="93" customHeight="1">
      <c r="B49" s="133" t="s">
        <v>150</v>
      </c>
      <c r="C49" s="134" t="s">
        <v>151</v>
      </c>
      <c r="D49" s="135">
        <f>D50+D52</f>
        <v>226937</v>
      </c>
      <c r="E49" s="135">
        <f>E50+E52</f>
        <v>224000</v>
      </c>
      <c r="F49" s="136">
        <f>F50+F52</f>
        <v>224000</v>
      </c>
    </row>
    <row r="50" spans="2:6" ht="88.5" customHeight="1">
      <c r="B50" s="133" t="s">
        <v>152</v>
      </c>
      <c r="C50" s="134" t="s">
        <v>153</v>
      </c>
      <c r="D50" s="135">
        <v>195000</v>
      </c>
      <c r="E50" s="135">
        <f>E51</f>
        <v>195000</v>
      </c>
      <c r="F50" s="136">
        <f>F51</f>
        <v>195000</v>
      </c>
    </row>
    <row r="51" spans="2:6" ht="75.75" customHeight="1">
      <c r="B51" s="133" t="s">
        <v>154</v>
      </c>
      <c r="C51" s="134" t="s">
        <v>155</v>
      </c>
      <c r="D51" s="135">
        <v>195000</v>
      </c>
      <c r="E51" s="135">
        <v>195000</v>
      </c>
      <c r="F51" s="136">
        <v>195000</v>
      </c>
    </row>
    <row r="52" spans="2:6" ht="90" customHeight="1">
      <c r="B52" s="133" t="s">
        <v>156</v>
      </c>
      <c r="C52" s="134" t="s">
        <v>157</v>
      </c>
      <c r="D52" s="135">
        <v>31937</v>
      </c>
      <c r="E52" s="135">
        <v>29000</v>
      </c>
      <c r="F52" s="136">
        <f>F53</f>
        <v>29000</v>
      </c>
    </row>
    <row r="53" spans="2:6" ht="68.25" customHeight="1">
      <c r="B53" s="133" t="s">
        <v>158</v>
      </c>
      <c r="C53" s="134" t="s">
        <v>159</v>
      </c>
      <c r="D53" s="135">
        <v>31937</v>
      </c>
      <c r="E53" s="135">
        <v>29000</v>
      </c>
      <c r="F53" s="136">
        <v>29000</v>
      </c>
    </row>
    <row r="54" spans="2:6" ht="27.75" customHeight="1">
      <c r="B54" s="133" t="s">
        <v>160</v>
      </c>
      <c r="C54" s="134" t="s">
        <v>161</v>
      </c>
      <c r="D54" s="135">
        <f aca="true" t="shared" si="2" ref="D54:F55">D55</f>
        <v>0</v>
      </c>
      <c r="E54" s="135">
        <f t="shared" si="2"/>
        <v>0</v>
      </c>
      <c r="F54" s="136">
        <f t="shared" si="2"/>
        <v>0</v>
      </c>
    </row>
    <row r="55" spans="2:6" ht="51">
      <c r="B55" s="133" t="s">
        <v>162</v>
      </c>
      <c r="C55" s="134" t="s">
        <v>163</v>
      </c>
      <c r="D55" s="135">
        <f t="shared" si="2"/>
        <v>0</v>
      </c>
      <c r="E55" s="135">
        <f t="shared" si="2"/>
        <v>0</v>
      </c>
      <c r="F55" s="136">
        <f t="shared" si="2"/>
        <v>0</v>
      </c>
    </row>
    <row r="56" spans="2:6" ht="55.5" customHeight="1">
      <c r="B56" s="133" t="s">
        <v>164</v>
      </c>
      <c r="C56" s="134" t="s">
        <v>165</v>
      </c>
      <c r="D56" s="135">
        <v>0</v>
      </c>
      <c r="E56" s="135">
        <v>0</v>
      </c>
      <c r="F56" s="136">
        <v>0</v>
      </c>
    </row>
    <row r="57" spans="2:6" s="128" customFormat="1" ht="38.25">
      <c r="B57" s="129" t="s">
        <v>166</v>
      </c>
      <c r="C57" s="130" t="s">
        <v>167</v>
      </c>
      <c r="D57" s="131">
        <f>D58</f>
        <v>61770.82</v>
      </c>
      <c r="E57" s="131">
        <f>E58</f>
        <v>54000</v>
      </c>
      <c r="F57" s="132">
        <f>F58</f>
        <v>54000</v>
      </c>
    </row>
    <row r="58" spans="2:6" ht="12.75">
      <c r="B58" s="133" t="s">
        <v>168</v>
      </c>
      <c r="C58" s="134" t="s">
        <v>169</v>
      </c>
      <c r="D58" s="135">
        <f>D61+D59</f>
        <v>61770.82</v>
      </c>
      <c r="E58" s="135">
        <f>E61+E59</f>
        <v>54000</v>
      </c>
      <c r="F58" s="136">
        <f>F61+F59</f>
        <v>54000</v>
      </c>
    </row>
    <row r="59" spans="2:6" ht="38.25">
      <c r="B59" s="133" t="s">
        <v>170</v>
      </c>
      <c r="C59" s="134" t="s">
        <v>171</v>
      </c>
      <c r="D59" s="135">
        <f>D60</f>
        <v>0</v>
      </c>
      <c r="E59" s="135">
        <f>E60</f>
        <v>0</v>
      </c>
      <c r="F59" s="136">
        <f>F60</f>
        <v>0</v>
      </c>
    </row>
    <row r="60" spans="2:6" ht="38.25">
      <c r="B60" s="133" t="s">
        <v>172</v>
      </c>
      <c r="C60" s="134" t="s">
        <v>173</v>
      </c>
      <c r="D60" s="135"/>
      <c r="E60" s="135"/>
      <c r="F60" s="136"/>
    </row>
    <row r="61" spans="2:6" ht="42.75" customHeight="1">
      <c r="B61" s="133" t="s">
        <v>174</v>
      </c>
      <c r="C61" s="134" t="s">
        <v>173</v>
      </c>
      <c r="D61" s="135">
        <f>D62</f>
        <v>61770.82</v>
      </c>
      <c r="E61" s="135">
        <f>E62</f>
        <v>54000</v>
      </c>
      <c r="F61" s="136">
        <f>F62</f>
        <v>54000</v>
      </c>
    </row>
    <row r="62" spans="2:6" ht="60" customHeight="1">
      <c r="B62" s="133" t="s">
        <v>172</v>
      </c>
      <c r="C62" s="134" t="s">
        <v>173</v>
      </c>
      <c r="D62" s="135">
        <v>61770.82</v>
      </c>
      <c r="E62" s="135">
        <v>54000</v>
      </c>
      <c r="F62" s="136">
        <v>54000</v>
      </c>
    </row>
    <row r="63" spans="2:6" s="128" customFormat="1" ht="25.5">
      <c r="B63" s="129" t="s">
        <v>175</v>
      </c>
      <c r="C63" s="130" t="s">
        <v>176</v>
      </c>
      <c r="D63" s="131">
        <f>D64+D67</f>
        <v>1852958</v>
      </c>
      <c r="E63" s="131">
        <f>E64+E67</f>
        <v>0</v>
      </c>
      <c r="F63" s="132">
        <f>F64+F67</f>
        <v>0</v>
      </c>
    </row>
    <row r="64" spans="2:6" ht="76.5">
      <c r="B64" s="133" t="s">
        <v>177</v>
      </c>
      <c r="C64" s="134" t="s">
        <v>178</v>
      </c>
      <c r="D64" s="135">
        <f aca="true" t="shared" si="3" ref="D64:F65">D65</f>
        <v>650972</v>
      </c>
      <c r="E64" s="135">
        <f t="shared" si="3"/>
        <v>0</v>
      </c>
      <c r="F64" s="136">
        <f t="shared" si="3"/>
        <v>0</v>
      </c>
    </row>
    <row r="65" spans="2:6" ht="89.25">
      <c r="B65" s="133" t="s">
        <v>179</v>
      </c>
      <c r="C65" s="134" t="s">
        <v>180</v>
      </c>
      <c r="D65" s="135">
        <f t="shared" si="3"/>
        <v>650972</v>
      </c>
      <c r="E65" s="135">
        <f t="shared" si="3"/>
        <v>0</v>
      </c>
      <c r="F65" s="136">
        <f t="shared" si="3"/>
        <v>0</v>
      </c>
    </row>
    <row r="66" spans="2:6" ht="85.5" customHeight="1">
      <c r="B66" s="133" t="s">
        <v>329</v>
      </c>
      <c r="C66" s="134" t="s">
        <v>336</v>
      </c>
      <c r="D66" s="135">
        <v>650972</v>
      </c>
      <c r="E66" s="135">
        <v>0</v>
      </c>
      <c r="F66" s="136"/>
    </row>
    <row r="67" spans="2:6" ht="30.75" customHeight="1">
      <c r="B67" s="133" t="s">
        <v>181</v>
      </c>
      <c r="C67" s="134" t="s">
        <v>182</v>
      </c>
      <c r="D67" s="135">
        <f aca="true" t="shared" si="4" ref="D67:F68">D68</f>
        <v>1201986</v>
      </c>
      <c r="E67" s="135">
        <f t="shared" si="4"/>
        <v>0</v>
      </c>
      <c r="F67" s="136">
        <f t="shared" si="4"/>
        <v>0</v>
      </c>
    </row>
    <row r="68" spans="2:6" ht="51">
      <c r="B68" s="133" t="s">
        <v>183</v>
      </c>
      <c r="C68" s="134" t="s">
        <v>184</v>
      </c>
      <c r="D68" s="135">
        <f t="shared" si="4"/>
        <v>1201986</v>
      </c>
      <c r="E68" s="135">
        <f t="shared" si="4"/>
        <v>0</v>
      </c>
      <c r="F68" s="136">
        <f t="shared" si="4"/>
        <v>0</v>
      </c>
    </row>
    <row r="69" spans="2:6" ht="51">
      <c r="B69" s="133" t="s">
        <v>185</v>
      </c>
      <c r="C69" s="134" t="s">
        <v>186</v>
      </c>
      <c r="D69" s="135">
        <v>1201986</v>
      </c>
      <c r="E69" s="135">
        <v>0</v>
      </c>
      <c r="F69" s="136">
        <v>0</v>
      </c>
    </row>
    <row r="70" spans="2:6" ht="18.75" customHeight="1">
      <c r="B70" s="137" t="s">
        <v>187</v>
      </c>
      <c r="C70" s="138" t="s">
        <v>188</v>
      </c>
      <c r="D70" s="135">
        <f aca="true" t="shared" si="5" ref="D70:F71">D71</f>
        <v>0</v>
      </c>
      <c r="E70" s="135">
        <f t="shared" si="5"/>
        <v>0</v>
      </c>
      <c r="F70" s="136">
        <f t="shared" si="5"/>
        <v>0</v>
      </c>
    </row>
    <row r="71" spans="2:6" ht="38.25">
      <c r="B71" s="139" t="s">
        <v>189</v>
      </c>
      <c r="C71" s="140" t="s">
        <v>190</v>
      </c>
      <c r="D71" s="135">
        <f t="shared" si="5"/>
        <v>0</v>
      </c>
      <c r="E71" s="135">
        <f t="shared" si="5"/>
        <v>0</v>
      </c>
      <c r="F71" s="136">
        <f t="shared" si="5"/>
        <v>0</v>
      </c>
    </row>
    <row r="72" spans="2:6" ht="38.25">
      <c r="B72" s="141" t="s">
        <v>191</v>
      </c>
      <c r="C72" s="142" t="s">
        <v>192</v>
      </c>
      <c r="D72" s="135"/>
      <c r="E72" s="135"/>
      <c r="F72" s="136"/>
    </row>
    <row r="73" spans="2:6" s="128" customFormat="1" ht="18.75" customHeight="1">
      <c r="B73" s="129" t="s">
        <v>193</v>
      </c>
      <c r="C73" s="130" t="s">
        <v>194</v>
      </c>
      <c r="D73" s="131">
        <f aca="true" t="shared" si="6" ref="D73:F74">D74</f>
        <v>0</v>
      </c>
      <c r="E73" s="131">
        <f t="shared" si="6"/>
        <v>0</v>
      </c>
      <c r="F73" s="132">
        <f t="shared" si="6"/>
        <v>0</v>
      </c>
    </row>
    <row r="74" spans="2:6" ht="25.5">
      <c r="B74" s="133" t="s">
        <v>195</v>
      </c>
      <c r="C74" s="134" t="s">
        <v>196</v>
      </c>
      <c r="D74" s="135">
        <f t="shared" si="6"/>
        <v>0</v>
      </c>
      <c r="E74" s="135">
        <f t="shared" si="6"/>
        <v>0</v>
      </c>
      <c r="F74" s="136">
        <f t="shared" si="6"/>
        <v>0</v>
      </c>
    </row>
    <row r="75" spans="2:6" ht="38.25">
      <c r="B75" s="133" t="s">
        <v>197</v>
      </c>
      <c r="C75" s="134" t="s">
        <v>202</v>
      </c>
      <c r="D75" s="135"/>
      <c r="E75" s="135"/>
      <c r="F75" s="136"/>
    </row>
    <row r="76" spans="2:6" s="128" customFormat="1" ht="12.75">
      <c r="B76" s="129" t="s">
        <v>203</v>
      </c>
      <c r="C76" s="130" t="s">
        <v>204</v>
      </c>
      <c r="D76" s="131">
        <f>D77+D79</f>
        <v>0</v>
      </c>
      <c r="E76" s="131">
        <f>E77+E79</f>
        <v>0</v>
      </c>
      <c r="F76" s="132">
        <f>F77+F79</f>
        <v>0</v>
      </c>
    </row>
    <row r="77" spans="2:6" ht="12.75">
      <c r="B77" s="133" t="s">
        <v>309</v>
      </c>
      <c r="C77" s="134" t="s">
        <v>205</v>
      </c>
      <c r="D77" s="135">
        <f>D78</f>
        <v>0</v>
      </c>
      <c r="E77" s="135">
        <f>E78</f>
        <v>0</v>
      </c>
      <c r="F77" s="136">
        <f>F78</f>
        <v>0</v>
      </c>
    </row>
    <row r="78" spans="2:6" ht="25.5">
      <c r="B78" s="133" t="s">
        <v>308</v>
      </c>
      <c r="C78" s="134" t="s">
        <v>206</v>
      </c>
      <c r="D78" s="135"/>
      <c r="E78" s="135"/>
      <c r="F78" s="136"/>
    </row>
    <row r="79" spans="2:6" ht="12.75">
      <c r="B79" s="133" t="s">
        <v>307</v>
      </c>
      <c r="C79" s="134" t="s">
        <v>207</v>
      </c>
      <c r="D79" s="135">
        <f>D80</f>
        <v>0</v>
      </c>
      <c r="E79" s="135">
        <f>E80</f>
        <v>0</v>
      </c>
      <c r="F79" s="136">
        <f>F80</f>
        <v>0</v>
      </c>
    </row>
    <row r="80" spans="2:6" ht="25.5">
      <c r="B80" s="133" t="s">
        <v>306</v>
      </c>
      <c r="C80" s="134" t="s">
        <v>305</v>
      </c>
      <c r="D80" s="135">
        <v>0</v>
      </c>
      <c r="E80" s="135"/>
      <c r="F80" s="136"/>
    </row>
    <row r="81" spans="2:6" s="128" customFormat="1" ht="19.5" customHeight="1">
      <c r="B81" s="143" t="s">
        <v>208</v>
      </c>
      <c r="C81" s="144" t="s">
        <v>209</v>
      </c>
      <c r="D81" s="145">
        <f>D82+D100+D105+D126+D127</f>
        <v>2920300</v>
      </c>
      <c r="E81" s="145">
        <f>E84+E93+E100+E94</f>
        <v>912300</v>
      </c>
      <c r="F81" s="145">
        <f>F82+F122</f>
        <v>3371200</v>
      </c>
    </row>
    <row r="82" spans="2:6" s="128" customFormat="1" ht="42" customHeight="1">
      <c r="B82" s="129" t="s">
        <v>210</v>
      </c>
      <c r="C82" s="130" t="s">
        <v>211</v>
      </c>
      <c r="D82" s="131">
        <f>D83+D94</f>
        <v>2586500</v>
      </c>
      <c r="E82" s="131">
        <f>E83+E100+E107+E94</f>
        <v>108300</v>
      </c>
      <c r="F82" s="131">
        <v>3371200</v>
      </c>
    </row>
    <row r="83" spans="2:6" s="128" customFormat="1" ht="27">
      <c r="B83" s="129" t="s">
        <v>262</v>
      </c>
      <c r="C83" s="171" t="s">
        <v>212</v>
      </c>
      <c r="D83" s="172">
        <f>D86+D87+D88+D89+D90</f>
        <v>2427000</v>
      </c>
      <c r="E83" s="172"/>
      <c r="F83" s="173"/>
    </row>
    <row r="84" spans="2:6" ht="12.75" hidden="1">
      <c r="B84" s="133" t="s">
        <v>292</v>
      </c>
      <c r="C84" s="134" t="s">
        <v>213</v>
      </c>
      <c r="D84" s="135">
        <v>0</v>
      </c>
      <c r="E84" s="135">
        <f>E90</f>
        <v>804000</v>
      </c>
      <c r="F84" s="136">
        <f>F90</f>
        <v>444000</v>
      </c>
    </row>
    <row r="85" spans="2:6" ht="35.25" customHeight="1">
      <c r="B85" s="129" t="s">
        <v>304</v>
      </c>
      <c r="C85" s="134" t="s">
        <v>303</v>
      </c>
      <c r="D85" s="135">
        <v>1002605.64</v>
      </c>
      <c r="E85" s="135"/>
      <c r="F85" s="136"/>
    </row>
    <row r="86" spans="2:6" ht="45" customHeight="1">
      <c r="B86" s="133" t="s">
        <v>261</v>
      </c>
      <c r="C86" s="149" t="s">
        <v>255</v>
      </c>
      <c r="D86" s="135">
        <v>45000</v>
      </c>
      <c r="E86" s="135">
        <v>0</v>
      </c>
      <c r="F86" s="136">
        <v>0</v>
      </c>
    </row>
    <row r="87" spans="2:6" ht="45" customHeight="1">
      <c r="B87" s="133" t="s">
        <v>280</v>
      </c>
      <c r="C87" s="149" t="s">
        <v>281</v>
      </c>
      <c r="D87" s="135">
        <v>1086000</v>
      </c>
      <c r="E87" s="135">
        <v>0</v>
      </c>
      <c r="F87" s="136">
        <v>0</v>
      </c>
    </row>
    <row r="88" spans="2:6" ht="65.25" customHeight="1">
      <c r="B88" s="133" t="s">
        <v>302</v>
      </c>
      <c r="C88" s="149" t="s">
        <v>301</v>
      </c>
      <c r="D88" s="135">
        <v>0</v>
      </c>
      <c r="E88" s="135"/>
      <c r="F88" s="136"/>
    </row>
    <row r="89" spans="2:6" ht="59.25" customHeight="1">
      <c r="B89" s="133" t="s">
        <v>274</v>
      </c>
      <c r="C89" s="149" t="s">
        <v>275</v>
      </c>
      <c r="D89" s="135">
        <v>54000</v>
      </c>
      <c r="E89" s="135"/>
      <c r="F89" s="136"/>
    </row>
    <row r="90" spans="2:6" ht="38.25">
      <c r="B90" s="133" t="s">
        <v>291</v>
      </c>
      <c r="C90" s="134" t="s">
        <v>293</v>
      </c>
      <c r="D90" s="135">
        <f>D91+D92</f>
        <v>1242000</v>
      </c>
      <c r="E90" s="135">
        <f>E91+E92</f>
        <v>804000</v>
      </c>
      <c r="F90" s="136">
        <v>444000</v>
      </c>
    </row>
    <row r="91" spans="2:6" ht="51">
      <c r="B91" s="148" t="s">
        <v>283</v>
      </c>
      <c r="C91" s="134" t="s">
        <v>282</v>
      </c>
      <c r="D91" s="135">
        <v>1217000</v>
      </c>
      <c r="E91" s="135">
        <v>804000</v>
      </c>
      <c r="F91" s="136">
        <v>414000</v>
      </c>
    </row>
    <row r="92" spans="2:6" ht="51">
      <c r="B92" s="148" t="s">
        <v>284</v>
      </c>
      <c r="C92" s="134" t="s">
        <v>282</v>
      </c>
      <c r="D92" s="135">
        <v>25000</v>
      </c>
      <c r="E92" s="135"/>
      <c r="F92" s="136">
        <v>30000</v>
      </c>
    </row>
    <row r="93" spans="2:6" ht="81" customHeight="1" hidden="1">
      <c r="B93" s="133" t="s">
        <v>276</v>
      </c>
      <c r="C93" s="134" t="s">
        <v>277</v>
      </c>
      <c r="D93" s="135">
        <v>0</v>
      </c>
      <c r="E93" s="135">
        <v>0</v>
      </c>
      <c r="F93" s="136" t="e">
        <f>#REF!</f>
        <v>#REF!</v>
      </c>
    </row>
    <row r="94" spans="2:6" s="128" customFormat="1" ht="59.25" customHeight="1">
      <c r="B94" s="129" t="s">
        <v>290</v>
      </c>
      <c r="C94" s="170" t="s">
        <v>289</v>
      </c>
      <c r="D94" s="131">
        <v>159500</v>
      </c>
      <c r="E94" s="131">
        <v>0</v>
      </c>
      <c r="F94" s="132">
        <v>2927200</v>
      </c>
    </row>
    <row r="95" spans="2:6" ht="81" customHeight="1">
      <c r="B95" s="133" t="s">
        <v>276</v>
      </c>
      <c r="C95" s="134" t="s">
        <v>277</v>
      </c>
      <c r="D95" s="135">
        <v>0</v>
      </c>
      <c r="E95" s="135">
        <v>0</v>
      </c>
      <c r="F95" s="136">
        <v>0</v>
      </c>
    </row>
    <row r="96" spans="2:6" ht="57" customHeight="1">
      <c r="B96" s="133" t="s">
        <v>317</v>
      </c>
      <c r="C96" s="149" t="s">
        <v>318</v>
      </c>
      <c r="D96" s="135"/>
      <c r="E96" s="135">
        <v>0</v>
      </c>
      <c r="F96" s="136">
        <v>2463000</v>
      </c>
    </row>
    <row r="97" spans="2:6" ht="57" customHeight="1">
      <c r="B97" s="183" t="s">
        <v>333</v>
      </c>
      <c r="C97" s="149" t="s">
        <v>289</v>
      </c>
      <c r="D97" s="135">
        <v>159500</v>
      </c>
      <c r="E97" s="135"/>
      <c r="F97" s="136"/>
    </row>
    <row r="98" spans="2:6" ht="57" customHeight="1">
      <c r="B98" s="133" t="s">
        <v>334</v>
      </c>
      <c r="C98" s="149" t="s">
        <v>332</v>
      </c>
      <c r="D98" s="135">
        <v>159500</v>
      </c>
      <c r="E98" s="135"/>
      <c r="F98" s="136"/>
    </row>
    <row r="99" spans="2:6" ht="94.5" customHeight="1">
      <c r="B99" s="133" t="s">
        <v>300</v>
      </c>
      <c r="C99" s="149" t="s">
        <v>324</v>
      </c>
      <c r="D99" s="135">
        <v>0</v>
      </c>
      <c r="E99" s="135"/>
      <c r="F99" s="136">
        <v>352100</v>
      </c>
    </row>
    <row r="100" spans="2:6" s="128" customFormat="1" ht="38.25" customHeight="1">
      <c r="B100" s="129" t="s">
        <v>260</v>
      </c>
      <c r="C100" s="130" t="s">
        <v>214</v>
      </c>
      <c r="D100" s="131">
        <f>D101+D103</f>
        <v>104800</v>
      </c>
      <c r="E100" s="131">
        <v>108300</v>
      </c>
      <c r="F100" s="132">
        <v>112100</v>
      </c>
    </row>
    <row r="101" spans="2:6" ht="25.5" hidden="1">
      <c r="B101" s="133" t="s">
        <v>215</v>
      </c>
      <c r="C101" s="134" t="s">
        <v>216</v>
      </c>
      <c r="D101" s="135">
        <f>D102</f>
        <v>0</v>
      </c>
      <c r="E101" s="135">
        <f>E102</f>
        <v>0</v>
      </c>
      <c r="F101" s="136">
        <f>F102</f>
        <v>0</v>
      </c>
    </row>
    <row r="102" spans="2:6" ht="38.25" hidden="1">
      <c r="B102" s="133" t="s">
        <v>217</v>
      </c>
      <c r="C102" s="134" t="s">
        <v>218</v>
      </c>
      <c r="D102" s="135">
        <v>0</v>
      </c>
      <c r="E102" s="135">
        <v>0</v>
      </c>
      <c r="F102" s="136">
        <v>0</v>
      </c>
    </row>
    <row r="103" spans="2:6" ht="39.75" customHeight="1">
      <c r="B103" s="133" t="s">
        <v>259</v>
      </c>
      <c r="C103" s="134" t="s">
        <v>219</v>
      </c>
      <c r="D103" s="135">
        <v>104800</v>
      </c>
      <c r="E103" s="135">
        <v>108300</v>
      </c>
      <c r="F103" s="136">
        <v>112100</v>
      </c>
    </row>
    <row r="104" spans="2:6" ht="42.75" customHeight="1">
      <c r="B104" s="133" t="s">
        <v>258</v>
      </c>
      <c r="C104" s="134" t="s">
        <v>220</v>
      </c>
      <c r="D104" s="135">
        <v>104800</v>
      </c>
      <c r="E104" s="135">
        <v>108300</v>
      </c>
      <c r="F104" s="136">
        <v>112100</v>
      </c>
    </row>
    <row r="105" spans="2:6" s="128" customFormat="1" ht="29.25" customHeight="1">
      <c r="B105" s="168" t="s">
        <v>299</v>
      </c>
      <c r="C105" s="130" t="s">
        <v>222</v>
      </c>
      <c r="D105" s="131">
        <v>227000</v>
      </c>
      <c r="E105" s="131"/>
      <c r="F105" s="132"/>
    </row>
    <row r="106" spans="2:6" ht="25.5">
      <c r="B106" s="162" t="s">
        <v>257</v>
      </c>
      <c r="C106" s="163" t="s">
        <v>228</v>
      </c>
      <c r="D106" s="135">
        <v>227000</v>
      </c>
      <c r="E106" s="135">
        <v>0</v>
      </c>
      <c r="F106" s="136">
        <v>0</v>
      </c>
    </row>
    <row r="107" spans="2:6" ht="25.5" hidden="1">
      <c r="B107" s="150" t="s">
        <v>221</v>
      </c>
      <c r="C107" s="146" t="s">
        <v>222</v>
      </c>
      <c r="D107" s="147">
        <f>D108+D110</f>
        <v>0</v>
      </c>
      <c r="E107" s="147">
        <f>E108+E110</f>
        <v>0</v>
      </c>
      <c r="F107" s="147">
        <f>F108+F110</f>
        <v>0</v>
      </c>
    </row>
    <row r="108" spans="2:6" ht="51" hidden="1">
      <c r="B108" s="133" t="s">
        <v>223</v>
      </c>
      <c r="C108" s="134" t="s">
        <v>224</v>
      </c>
      <c r="D108" s="135">
        <f>D109</f>
        <v>0</v>
      </c>
      <c r="E108" s="135">
        <f>E109</f>
        <v>0</v>
      </c>
      <c r="F108" s="136">
        <f>F109</f>
        <v>0</v>
      </c>
    </row>
    <row r="109" spans="2:6" ht="51" hidden="1">
      <c r="B109" s="133" t="s">
        <v>225</v>
      </c>
      <c r="C109" s="134" t="s">
        <v>226</v>
      </c>
      <c r="D109" s="135"/>
      <c r="E109" s="135"/>
      <c r="F109" s="136"/>
    </row>
    <row r="110" spans="2:6" ht="25.5" hidden="1">
      <c r="B110" s="133" t="s">
        <v>227</v>
      </c>
      <c r="C110" s="134" t="s">
        <v>228</v>
      </c>
      <c r="D110" s="135">
        <f>SUM(D111:D118)</f>
        <v>0</v>
      </c>
      <c r="E110" s="135">
        <f>SUM(E111:E118)</f>
        <v>0</v>
      </c>
      <c r="F110" s="135">
        <f>SUM(F111:F118)</f>
        <v>0</v>
      </c>
    </row>
    <row r="111" spans="2:6" ht="38.25" hidden="1">
      <c r="B111" s="133" t="s">
        <v>229</v>
      </c>
      <c r="C111" s="134" t="s">
        <v>230</v>
      </c>
      <c r="D111" s="135"/>
      <c r="E111" s="135"/>
      <c r="F111" s="136"/>
    </row>
    <row r="112" spans="2:6" ht="63.75" hidden="1">
      <c r="B112" s="133" t="s">
        <v>231</v>
      </c>
      <c r="C112" s="134" t="s">
        <v>232</v>
      </c>
      <c r="D112" s="135"/>
      <c r="E112" s="135"/>
      <c r="F112" s="136"/>
    </row>
    <row r="113" spans="2:6" ht="38.25" hidden="1">
      <c r="B113" s="133" t="s">
        <v>233</v>
      </c>
      <c r="C113" s="134" t="s">
        <v>234</v>
      </c>
      <c r="D113" s="135"/>
      <c r="E113" s="135"/>
      <c r="F113" s="136"/>
    </row>
    <row r="114" spans="2:6" ht="51" hidden="1">
      <c r="B114" s="133" t="s">
        <v>235</v>
      </c>
      <c r="C114" s="134" t="s">
        <v>236</v>
      </c>
      <c r="D114" s="135"/>
      <c r="E114" s="135"/>
      <c r="F114" s="136"/>
    </row>
    <row r="115" spans="2:6" ht="51" hidden="1">
      <c r="B115" s="133" t="s">
        <v>237</v>
      </c>
      <c r="C115" s="134" t="s">
        <v>238</v>
      </c>
      <c r="D115" s="135"/>
      <c r="E115" s="135"/>
      <c r="F115" s="136"/>
    </row>
    <row r="116" spans="2:6" ht="76.5" hidden="1">
      <c r="B116" s="133" t="s">
        <v>239</v>
      </c>
      <c r="C116" s="134" t="s">
        <v>240</v>
      </c>
      <c r="D116" s="135"/>
      <c r="E116" s="135"/>
      <c r="F116" s="136"/>
    </row>
    <row r="117" spans="2:6" ht="51" hidden="1">
      <c r="B117" s="133" t="s">
        <v>241</v>
      </c>
      <c r="C117" s="134" t="s">
        <v>242</v>
      </c>
      <c r="D117" s="135"/>
      <c r="E117" s="135"/>
      <c r="F117" s="136"/>
    </row>
    <row r="118" spans="2:6" ht="51" hidden="1">
      <c r="B118" s="133" t="s">
        <v>243</v>
      </c>
      <c r="C118" s="134" t="s">
        <v>244</v>
      </c>
      <c r="D118" s="135"/>
      <c r="E118" s="135"/>
      <c r="F118" s="136"/>
    </row>
    <row r="119" spans="2:6" ht="66" customHeight="1">
      <c r="B119" s="133" t="s">
        <v>272</v>
      </c>
      <c r="C119" s="134" t="s">
        <v>273</v>
      </c>
      <c r="D119" s="135">
        <v>227000</v>
      </c>
      <c r="E119" s="135">
        <f>E121+E122</f>
        <v>0</v>
      </c>
      <c r="F119" s="136">
        <f>F121+F122</f>
        <v>0</v>
      </c>
    </row>
    <row r="120" spans="2:6" s="128" customFormat="1" ht="90" customHeight="1" hidden="1">
      <c r="B120" s="169">
        <v>2180000000000150</v>
      </c>
      <c r="C120" s="130" t="s">
        <v>288</v>
      </c>
      <c r="D120" s="131">
        <v>0</v>
      </c>
      <c r="E120" s="131"/>
      <c r="F120" s="132"/>
    </row>
    <row r="121" spans="2:6" ht="65.25" customHeight="1" hidden="1">
      <c r="B121" s="133" t="s">
        <v>286</v>
      </c>
      <c r="C121" s="134" t="s">
        <v>285</v>
      </c>
      <c r="D121" s="135">
        <v>0</v>
      </c>
      <c r="E121" s="135">
        <f>E122+E123</f>
        <v>0</v>
      </c>
      <c r="F121" s="136">
        <f>F122+F123</f>
        <v>0</v>
      </c>
    </row>
    <row r="122" spans="2:6" s="128" customFormat="1" ht="0.75" customHeight="1" hidden="1">
      <c r="B122" s="129" t="s">
        <v>253</v>
      </c>
      <c r="C122" s="130" t="s">
        <v>245</v>
      </c>
      <c r="D122" s="131">
        <v>0</v>
      </c>
      <c r="E122" s="131">
        <f>E123</f>
        <v>0</v>
      </c>
      <c r="F122" s="132">
        <f>F123</f>
        <v>0</v>
      </c>
    </row>
    <row r="123" spans="2:6" ht="38.25" hidden="1">
      <c r="B123" s="133" t="s">
        <v>250</v>
      </c>
      <c r="C123" s="134" t="s">
        <v>251</v>
      </c>
      <c r="D123" s="135">
        <v>0</v>
      </c>
      <c r="E123" s="135">
        <f>E124+E125</f>
        <v>0</v>
      </c>
      <c r="F123" s="136">
        <f>F124+F125</f>
        <v>0</v>
      </c>
    </row>
    <row r="124" spans="2:6" ht="38.25" hidden="1">
      <c r="B124" s="133" t="s">
        <v>249</v>
      </c>
      <c r="C124" s="134" t="s">
        <v>252</v>
      </c>
      <c r="D124" s="135">
        <v>0</v>
      </c>
      <c r="E124" s="135">
        <v>0</v>
      </c>
      <c r="F124" s="136">
        <v>0</v>
      </c>
    </row>
    <row r="125" spans="2:6" ht="30.75" customHeight="1" hidden="1">
      <c r="B125" s="133" t="s">
        <v>247</v>
      </c>
      <c r="C125" s="134" t="s">
        <v>246</v>
      </c>
      <c r="D125" s="135">
        <v>0</v>
      </c>
      <c r="E125" s="135">
        <v>0</v>
      </c>
      <c r="F125" s="136">
        <v>0</v>
      </c>
    </row>
    <row r="126" spans="2:6" ht="46.5" customHeight="1">
      <c r="B126" s="133" t="s">
        <v>298</v>
      </c>
      <c r="C126" s="176" t="s">
        <v>251</v>
      </c>
      <c r="D126" s="175">
        <v>0</v>
      </c>
      <c r="E126" s="175"/>
      <c r="F126" s="174"/>
    </row>
    <row r="127" spans="2:6" ht="40.5" customHeight="1">
      <c r="B127" s="177" t="s">
        <v>338</v>
      </c>
      <c r="C127" s="176" t="s">
        <v>337</v>
      </c>
      <c r="D127" s="175">
        <v>2000</v>
      </c>
      <c r="E127" s="175"/>
      <c r="F127" s="174"/>
    </row>
    <row r="128" spans="2:6" ht="27" customHeight="1" thickBot="1">
      <c r="B128" s="151"/>
      <c r="C128" s="152" t="s">
        <v>248</v>
      </c>
      <c r="D128" s="153">
        <f>D81+D12</f>
        <v>10673166.82</v>
      </c>
      <c r="E128" s="153">
        <f>E81+E12</f>
        <v>7066300</v>
      </c>
      <c r="F128" s="154">
        <f>F81+F12</f>
        <v>10031200</v>
      </c>
    </row>
  </sheetData>
  <sheetProtection/>
  <mergeCells count="8">
    <mergeCell ref="B9:F9"/>
    <mergeCell ref="D3:F3"/>
    <mergeCell ref="D2:F2"/>
    <mergeCell ref="D4:F4"/>
    <mergeCell ref="D5:F5"/>
    <mergeCell ref="D1:F1"/>
    <mergeCell ref="B7:F7"/>
    <mergeCell ref="B8:F8"/>
  </mergeCells>
  <printOptions/>
  <pageMargins left="0.15748031496062992" right="0.15748031496062992" top="0.15748031496062992" bottom="0.15748031496062992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20.8515625" style="85" customWidth="1"/>
    <col min="2" max="2" width="46.8515625" style="85" customWidth="1"/>
    <col min="3" max="3" width="14.00390625" style="88" customWidth="1"/>
    <col min="4" max="4" width="13.8515625" style="89" customWidth="1"/>
    <col min="5" max="5" width="15.140625" style="89" customWidth="1"/>
    <col min="6" max="16384" width="9.140625" style="85" customWidth="1"/>
  </cols>
  <sheetData>
    <row r="1" spans="2:5" ht="15.75" customHeight="1">
      <c r="B1" s="86"/>
      <c r="C1" s="185" t="s">
        <v>199</v>
      </c>
      <c r="D1" s="185"/>
      <c r="E1" s="185"/>
    </row>
    <row r="2" spans="2:5" ht="15.75" customHeight="1">
      <c r="B2" s="86" t="s">
        <v>42</v>
      </c>
      <c r="C2" s="185" t="s">
        <v>39</v>
      </c>
      <c r="D2" s="185"/>
      <c r="E2" s="185"/>
    </row>
    <row r="3" spans="3:5" ht="15.75" customHeight="1">
      <c r="C3" s="185" t="s">
        <v>38</v>
      </c>
      <c r="D3" s="185"/>
      <c r="E3" s="185"/>
    </row>
    <row r="4" spans="3:5" ht="15.75" customHeight="1">
      <c r="C4" s="185" t="s">
        <v>200</v>
      </c>
      <c r="D4" s="185"/>
      <c r="E4" s="185"/>
    </row>
    <row r="5" spans="3:5" ht="12.75" customHeight="1">
      <c r="C5" s="185" t="s">
        <v>331</v>
      </c>
      <c r="D5" s="185"/>
      <c r="E5" s="185"/>
    </row>
    <row r="6" spans="1:5" s="87" customFormat="1" ht="18.75" customHeight="1">
      <c r="A6" s="187" t="s">
        <v>43</v>
      </c>
      <c r="B6" s="187"/>
      <c r="C6" s="187"/>
      <c r="D6" s="187"/>
      <c r="E6" s="187"/>
    </row>
    <row r="7" spans="1:5" s="87" customFormat="1" ht="18.75" customHeight="1">
      <c r="A7" s="187" t="s">
        <v>201</v>
      </c>
      <c r="B7" s="187"/>
      <c r="C7" s="187"/>
      <c r="D7" s="187"/>
      <c r="E7" s="187"/>
    </row>
    <row r="8" spans="1:5" s="87" customFormat="1" ht="18.75" customHeight="1">
      <c r="A8" s="187" t="s">
        <v>322</v>
      </c>
      <c r="B8" s="187"/>
      <c r="C8" s="187"/>
      <c r="D8" s="187"/>
      <c r="E8" s="187"/>
    </row>
    <row r="10" ht="15.75" thickBot="1">
      <c r="E10" s="90" t="s">
        <v>37</v>
      </c>
    </row>
    <row r="11" spans="1:5" ht="57" thickBot="1">
      <c r="A11" s="91" t="s">
        <v>44</v>
      </c>
      <c r="B11" s="92" t="s">
        <v>45</v>
      </c>
      <c r="C11" s="180" t="s">
        <v>263</v>
      </c>
      <c r="D11" s="181" t="s">
        <v>313</v>
      </c>
      <c r="E11" s="182" t="s">
        <v>321</v>
      </c>
    </row>
    <row r="12" spans="1:5" ht="19.5" customHeight="1">
      <c r="A12" s="93" t="s">
        <v>46</v>
      </c>
      <c r="B12" s="94" t="s">
        <v>47</v>
      </c>
      <c r="C12" s="167">
        <f>C13+C30+C19+C25</f>
        <v>1091337.3699999992</v>
      </c>
      <c r="D12" s="95">
        <f>D13+D30+D19+D25</f>
        <v>0</v>
      </c>
      <c r="E12" s="96">
        <f>E13+E30+E19+E25</f>
        <v>0</v>
      </c>
    </row>
    <row r="13" spans="1:5" ht="31.5" customHeight="1">
      <c r="A13" s="97" t="s">
        <v>48</v>
      </c>
      <c r="B13" s="98" t="s">
        <v>49</v>
      </c>
      <c r="C13" s="99">
        <f>ABS(C14)-ABS(C19)-ABS(C25)</f>
        <v>0</v>
      </c>
      <c r="D13" s="99">
        <f>ABS(D14)-ABS(D19)-ABS(D25)</f>
        <v>0</v>
      </c>
      <c r="E13" s="100">
        <f>ABS(E14)-ABS(E19)-ABS(E25)</f>
        <v>0</v>
      </c>
    </row>
    <row r="14" spans="1:5" ht="31.5" customHeight="1">
      <c r="A14" s="97" t="s">
        <v>50</v>
      </c>
      <c r="B14" s="98" t="s">
        <v>51</v>
      </c>
      <c r="C14" s="99">
        <f>C16-ABS(C18)</f>
        <v>0</v>
      </c>
      <c r="D14" s="99">
        <f>D16-ABS(D18)</f>
        <v>0</v>
      </c>
      <c r="E14" s="100">
        <f>E16-ABS(E18)</f>
        <v>0</v>
      </c>
    </row>
    <row r="15" spans="1:5" ht="33.75" customHeight="1">
      <c r="A15" s="101" t="s">
        <v>52</v>
      </c>
      <c r="B15" s="102" t="s">
        <v>53</v>
      </c>
      <c r="C15" s="103">
        <f>C16</f>
        <v>0</v>
      </c>
      <c r="D15" s="103">
        <f>D16</f>
        <v>0</v>
      </c>
      <c r="E15" s="104">
        <f>E16</f>
        <v>0</v>
      </c>
    </row>
    <row r="16" spans="1:5" ht="48" customHeight="1">
      <c r="A16" s="101" t="s">
        <v>54</v>
      </c>
      <c r="B16" s="102" t="s">
        <v>55</v>
      </c>
      <c r="C16" s="103"/>
      <c r="D16" s="105"/>
      <c r="E16" s="106"/>
    </row>
    <row r="17" spans="1:5" ht="35.25" customHeight="1">
      <c r="A17" s="101" t="s">
        <v>56</v>
      </c>
      <c r="B17" s="102" t="s">
        <v>57</v>
      </c>
      <c r="C17" s="103">
        <f>C18</f>
        <v>0</v>
      </c>
      <c r="D17" s="103">
        <f>D18</f>
        <v>0</v>
      </c>
      <c r="E17" s="104">
        <f>E18</f>
        <v>0</v>
      </c>
    </row>
    <row r="18" spans="1:5" ht="46.5" customHeight="1">
      <c r="A18" s="101" t="s">
        <v>58</v>
      </c>
      <c r="B18" s="102" t="s">
        <v>59</v>
      </c>
      <c r="C18" s="103"/>
      <c r="D18" s="105"/>
      <c r="E18" s="106"/>
    </row>
    <row r="19" spans="1:5" ht="33.75" customHeight="1">
      <c r="A19" s="97" t="s">
        <v>60</v>
      </c>
      <c r="B19" s="98" t="s">
        <v>61</v>
      </c>
      <c r="C19" s="99">
        <f>C22-ABS(C24)</f>
        <v>0</v>
      </c>
      <c r="D19" s="107"/>
      <c r="E19" s="108"/>
    </row>
    <row r="20" spans="1:5" ht="45" customHeight="1">
      <c r="A20" s="109" t="s">
        <v>62</v>
      </c>
      <c r="B20" s="110" t="s">
        <v>63</v>
      </c>
      <c r="C20" s="111">
        <f>C21-ABS(C23)</f>
        <v>0</v>
      </c>
      <c r="D20" s="111">
        <f>D21-ABS(D23)</f>
        <v>0</v>
      </c>
      <c r="E20" s="112">
        <f>E21-ABS(E23)</f>
        <v>0</v>
      </c>
    </row>
    <row r="21" spans="1:5" ht="45" customHeight="1">
      <c r="A21" s="109" t="s">
        <v>64</v>
      </c>
      <c r="B21" s="102" t="s">
        <v>65</v>
      </c>
      <c r="C21" s="103">
        <f>C22</f>
        <v>0</v>
      </c>
      <c r="D21" s="103">
        <f>D22</f>
        <v>0</v>
      </c>
      <c r="E21" s="104">
        <f>E22</f>
        <v>0</v>
      </c>
    </row>
    <row r="22" spans="1:5" ht="50.25" customHeight="1">
      <c r="A22" s="109" t="s">
        <v>66</v>
      </c>
      <c r="B22" s="102" t="s">
        <v>67</v>
      </c>
      <c r="C22" s="103"/>
      <c r="D22" s="105"/>
      <c r="E22" s="106"/>
    </row>
    <row r="23" spans="1:5" ht="49.5" customHeight="1">
      <c r="A23" s="109" t="s">
        <v>68</v>
      </c>
      <c r="B23" s="102" t="s">
        <v>69</v>
      </c>
      <c r="C23" s="103">
        <f>C24</f>
        <v>0</v>
      </c>
      <c r="D23" s="103">
        <f>D24</f>
        <v>0</v>
      </c>
      <c r="E23" s="104">
        <f>E24</f>
        <v>0</v>
      </c>
    </row>
    <row r="24" spans="1:5" ht="48.75" customHeight="1">
      <c r="A24" s="109" t="s">
        <v>70</v>
      </c>
      <c r="B24" s="102" t="s">
        <v>71</v>
      </c>
      <c r="C24" s="103"/>
      <c r="D24" s="105"/>
      <c r="E24" s="106"/>
    </row>
    <row r="25" spans="1:5" ht="30.75" customHeight="1">
      <c r="A25" s="97" t="s">
        <v>72</v>
      </c>
      <c r="B25" s="98" t="s">
        <v>73</v>
      </c>
      <c r="C25" s="99">
        <f>ABS(C27)-ABS(C29)</f>
        <v>0</v>
      </c>
      <c r="D25" s="99">
        <f>ABS(D27)-D29</f>
        <v>0</v>
      </c>
      <c r="E25" s="100">
        <f>ABS(E27)-E29</f>
        <v>0</v>
      </c>
    </row>
    <row r="26" spans="1:5" ht="31.5" customHeight="1">
      <c r="A26" s="109" t="s">
        <v>74</v>
      </c>
      <c r="B26" s="110" t="s">
        <v>75</v>
      </c>
      <c r="C26" s="103">
        <f>C27</f>
        <v>0</v>
      </c>
      <c r="D26" s="103">
        <f>D27</f>
        <v>0</v>
      </c>
      <c r="E26" s="104">
        <f>E27</f>
        <v>0</v>
      </c>
    </row>
    <row r="27" spans="1:5" ht="94.5" customHeight="1">
      <c r="A27" s="109" t="s">
        <v>76</v>
      </c>
      <c r="B27" s="102" t="s">
        <v>77</v>
      </c>
      <c r="C27" s="103"/>
      <c r="D27" s="105"/>
      <c r="E27" s="106"/>
    </row>
    <row r="28" spans="1:5" ht="35.25" customHeight="1">
      <c r="A28" s="109" t="s">
        <v>78</v>
      </c>
      <c r="B28" s="102" t="s">
        <v>79</v>
      </c>
      <c r="C28" s="103">
        <f>C29</f>
        <v>0</v>
      </c>
      <c r="D28" s="103">
        <f>D29</f>
        <v>0</v>
      </c>
      <c r="E28" s="104">
        <f>E29</f>
        <v>0</v>
      </c>
    </row>
    <row r="29" spans="1:5" ht="51" customHeight="1">
      <c r="A29" s="109" t="s">
        <v>80</v>
      </c>
      <c r="B29" s="102" t="s">
        <v>81</v>
      </c>
      <c r="C29" s="103"/>
      <c r="D29" s="105"/>
      <c r="E29" s="106"/>
    </row>
    <row r="30" spans="1:5" ht="27" customHeight="1">
      <c r="A30" s="97" t="s">
        <v>48</v>
      </c>
      <c r="B30" s="98" t="s">
        <v>82</v>
      </c>
      <c r="C30" s="166">
        <f>C35-ABS(C31)</f>
        <v>1091337.3699999992</v>
      </c>
      <c r="D30" s="99">
        <f>D35-ABS(D31)</f>
        <v>0</v>
      </c>
      <c r="E30" s="100">
        <f>E35-ABS(E31)</f>
        <v>0</v>
      </c>
    </row>
    <row r="31" spans="1:5" ht="36.75" customHeight="1">
      <c r="A31" s="109" t="s">
        <v>83</v>
      </c>
      <c r="B31" s="110" t="s">
        <v>84</v>
      </c>
      <c r="C31" s="157">
        <v>10673166.82</v>
      </c>
      <c r="D31" s="157">
        <v>7066300</v>
      </c>
      <c r="E31" s="104">
        <v>10031200</v>
      </c>
    </row>
    <row r="32" spans="1:5" ht="27" customHeight="1">
      <c r="A32" s="109" t="s">
        <v>85</v>
      </c>
      <c r="B32" s="110" t="s">
        <v>86</v>
      </c>
      <c r="C32" s="157">
        <v>10673166.82</v>
      </c>
      <c r="D32" s="157">
        <v>7066300</v>
      </c>
      <c r="E32" s="104">
        <v>10031200</v>
      </c>
    </row>
    <row r="33" spans="1:5" ht="33" customHeight="1">
      <c r="A33" s="109" t="s">
        <v>87</v>
      </c>
      <c r="B33" s="110" t="s">
        <v>88</v>
      </c>
      <c r="C33" s="157">
        <v>10673166.82</v>
      </c>
      <c r="D33" s="157">
        <v>7066300</v>
      </c>
      <c r="E33" s="104">
        <v>10031200</v>
      </c>
    </row>
    <row r="34" spans="1:5" ht="35.25" customHeight="1">
      <c r="A34" s="109" t="s">
        <v>89</v>
      </c>
      <c r="B34" s="102" t="s">
        <v>90</v>
      </c>
      <c r="C34" s="157">
        <v>10673166.82</v>
      </c>
      <c r="D34" s="157">
        <v>7066300</v>
      </c>
      <c r="E34" s="104">
        <v>10031200</v>
      </c>
    </row>
    <row r="35" spans="1:5" ht="27" customHeight="1">
      <c r="A35" s="109" t="s">
        <v>91</v>
      </c>
      <c r="B35" s="110" t="s">
        <v>92</v>
      </c>
      <c r="C35" s="157">
        <v>11764504.19</v>
      </c>
      <c r="D35" s="157">
        <v>7066300</v>
      </c>
      <c r="E35" s="104">
        <v>10031200</v>
      </c>
    </row>
    <row r="36" spans="1:5" ht="27" customHeight="1">
      <c r="A36" s="101" t="s">
        <v>93</v>
      </c>
      <c r="B36" s="102" t="s">
        <v>94</v>
      </c>
      <c r="C36" s="157">
        <v>11764504.19</v>
      </c>
      <c r="D36" s="157">
        <v>7066300</v>
      </c>
      <c r="E36" s="104">
        <v>10031200</v>
      </c>
    </row>
    <row r="37" spans="1:5" ht="34.5" customHeight="1">
      <c r="A37" s="109" t="s">
        <v>95</v>
      </c>
      <c r="B37" s="110" t="s">
        <v>96</v>
      </c>
      <c r="C37" s="157">
        <v>11764504.19</v>
      </c>
      <c r="D37" s="157">
        <v>7066300</v>
      </c>
      <c r="E37" s="104">
        <v>10031200</v>
      </c>
    </row>
    <row r="38" spans="1:5" ht="31.5" customHeight="1" thickBot="1">
      <c r="A38" s="113" t="s">
        <v>97</v>
      </c>
      <c r="B38" s="114" t="s">
        <v>98</v>
      </c>
      <c r="C38" s="157">
        <v>11764504.19</v>
      </c>
      <c r="D38" s="157">
        <v>7066300</v>
      </c>
      <c r="E38" s="104">
        <v>10031200</v>
      </c>
    </row>
  </sheetData>
  <sheetProtection/>
  <mergeCells count="8">
    <mergeCell ref="A6:E6"/>
    <mergeCell ref="A7:E7"/>
    <mergeCell ref="A8:E8"/>
    <mergeCell ref="C1:E1"/>
    <mergeCell ref="C2:E2"/>
    <mergeCell ref="C4:E4"/>
    <mergeCell ref="C5:E5"/>
    <mergeCell ref="C3:E3"/>
  </mergeCells>
  <printOptions/>
  <pageMargins left="0.1968503937007874" right="0.1968503937007874" top="0.2362204724409449" bottom="0.19" header="0.1574803149606299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PageLayoutView="0" workbookViewId="0" topLeftCell="A13">
      <selection activeCell="Y41" sqref="Y41"/>
    </sheetView>
  </sheetViews>
  <sheetFormatPr defaultColWidth="9.140625" defaultRowHeight="15"/>
  <cols>
    <col min="1" max="1" width="0.5625" style="1" customWidth="1"/>
    <col min="2" max="13" width="0" style="1" hidden="1" customWidth="1"/>
    <col min="14" max="14" width="50.00390625" style="1" customWidth="1"/>
    <col min="15" max="15" width="0" style="1" hidden="1" customWidth="1"/>
    <col min="16" max="16" width="5.421875" style="1" customWidth="1"/>
    <col min="17" max="17" width="5.28125" style="1" customWidth="1"/>
    <col min="18" max="24" width="0" style="1" hidden="1" customWidth="1"/>
    <col min="25" max="25" width="16.8515625" style="1" customWidth="1"/>
    <col min="26" max="26" width="14.57421875" style="1" customWidth="1"/>
    <col min="27" max="27" width="22.57421875" style="1" customWidth="1"/>
    <col min="28" max="28" width="0" style="1" hidden="1" customWidth="1"/>
    <col min="29" max="29" width="3.57421875" style="1" customWidth="1"/>
    <col min="30" max="16384" width="9.140625" style="1" customWidth="1"/>
  </cols>
  <sheetData>
    <row r="1" spans="1:29" ht="12.75" customHeight="1">
      <c r="A1" s="29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"/>
      <c r="Z1" s="27"/>
      <c r="AA1" s="2"/>
      <c r="AB1" s="3"/>
      <c r="AC1" s="2"/>
    </row>
    <row r="2" spans="1:29" ht="12.75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0"/>
      <c r="X2" s="28"/>
      <c r="Y2" s="36" t="s">
        <v>287</v>
      </c>
      <c r="Z2" s="27"/>
      <c r="AA2" s="2"/>
      <c r="AB2" s="3"/>
      <c r="AC2" s="2"/>
    </row>
    <row r="3" spans="1:29" ht="12.7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36" t="s">
        <v>39</v>
      </c>
      <c r="Z3" s="27"/>
      <c r="AA3" s="2"/>
      <c r="AB3" s="3"/>
      <c r="AC3" s="2"/>
    </row>
    <row r="4" spans="1:29" ht="12.75" customHeight="1">
      <c r="A4" s="2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36" t="s">
        <v>38</v>
      </c>
      <c r="Z4" s="27"/>
      <c r="AA4" s="3"/>
      <c r="AB4" s="3"/>
      <c r="AC4" s="2"/>
    </row>
    <row r="5" spans="1:29" ht="12.7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"/>
      <c r="P5" s="4"/>
      <c r="Q5" s="2"/>
      <c r="R5" s="31"/>
      <c r="S5" s="33"/>
      <c r="T5" s="31"/>
      <c r="U5" s="31"/>
      <c r="V5" s="31"/>
      <c r="W5" s="30"/>
      <c r="X5" s="32"/>
      <c r="Y5" s="36" t="s">
        <v>0</v>
      </c>
      <c r="Z5" s="31"/>
      <c r="AA5" s="25"/>
      <c r="AB5" s="3"/>
      <c r="AC5" s="2"/>
    </row>
    <row r="6" spans="1:29" ht="12.75" customHeight="1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0"/>
      <c r="X6" s="28"/>
      <c r="Y6" s="36" t="s">
        <v>330</v>
      </c>
      <c r="Z6" s="27"/>
      <c r="AA6" s="2"/>
      <c r="AB6" s="3"/>
      <c r="AC6" s="2"/>
    </row>
    <row r="7" spans="1:29" ht="12.75" customHeight="1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  <c r="AA7" s="3"/>
      <c r="AB7" s="3"/>
      <c r="AC7" s="2"/>
    </row>
    <row r="8" spans="1:29" ht="12.75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"/>
      <c r="AC8" s="2"/>
    </row>
    <row r="9" spans="1:29" ht="16.5" customHeight="1">
      <c r="A9" s="26" t="s">
        <v>254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"/>
      <c r="AC9" s="2"/>
    </row>
    <row r="10" spans="1:29" ht="21" customHeight="1">
      <c r="A10" s="26" t="s">
        <v>326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3"/>
      <c r="AC10" s="2"/>
    </row>
    <row r="11" spans="1:29" ht="19.5" customHeight="1">
      <c r="A11" s="24" t="s">
        <v>327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7"/>
      <c r="O11" s="37"/>
      <c r="P11" s="37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"/>
      <c r="AC11" s="2"/>
    </row>
    <row r="12" spans="1:29" ht="12.75" customHeight="1">
      <c r="A12" s="24" t="s">
        <v>40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6"/>
      <c r="AA12" s="26"/>
      <c r="AB12" s="3"/>
      <c r="AC12" s="2"/>
    </row>
    <row r="13" spans="1:29" ht="12.75" customHeight="1" thickBo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  <c r="AA13" s="41" t="s">
        <v>37</v>
      </c>
      <c r="AB13" s="3"/>
      <c r="AC13" s="2"/>
    </row>
    <row r="14" spans="1:29" ht="42" customHeight="1" thickBot="1">
      <c r="A14" s="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8"/>
      <c r="M14" s="17"/>
      <c r="N14" s="42" t="s">
        <v>36</v>
      </c>
      <c r="O14" s="43" t="s">
        <v>35</v>
      </c>
      <c r="P14" s="44" t="s">
        <v>34</v>
      </c>
      <c r="Q14" s="44" t="s">
        <v>33</v>
      </c>
      <c r="R14" s="45" t="s">
        <v>32</v>
      </c>
      <c r="S14" s="192" t="s">
        <v>31</v>
      </c>
      <c r="T14" s="192"/>
      <c r="U14" s="192"/>
      <c r="V14" s="192"/>
      <c r="W14" s="43" t="s">
        <v>30</v>
      </c>
      <c r="X14" s="44" t="s">
        <v>29</v>
      </c>
      <c r="Y14" s="44" t="s">
        <v>263</v>
      </c>
      <c r="Z14" s="42" t="s">
        <v>323</v>
      </c>
      <c r="AA14" s="46" t="s">
        <v>321</v>
      </c>
      <c r="AB14" s="16"/>
      <c r="AC14" s="3"/>
    </row>
    <row r="15" spans="1:29" ht="12" customHeight="1" thickBot="1">
      <c r="A15" s="12"/>
      <c r="B15" s="14"/>
      <c r="C15" s="47"/>
      <c r="D15" s="15"/>
      <c r="E15" s="14"/>
      <c r="F15" s="14"/>
      <c r="G15" s="14"/>
      <c r="H15" s="14"/>
      <c r="I15" s="14"/>
      <c r="J15" s="14"/>
      <c r="K15" s="14"/>
      <c r="L15" s="14"/>
      <c r="M15" s="13"/>
      <c r="N15" s="48">
        <v>1</v>
      </c>
      <c r="O15" s="49">
        <v>2</v>
      </c>
      <c r="P15" s="48">
        <v>2</v>
      </c>
      <c r="Q15" s="48">
        <v>3</v>
      </c>
      <c r="R15" s="50">
        <v>5</v>
      </c>
      <c r="S15" s="193">
        <v>5</v>
      </c>
      <c r="T15" s="193"/>
      <c r="U15" s="193"/>
      <c r="V15" s="193"/>
      <c r="W15" s="51">
        <v>6</v>
      </c>
      <c r="X15" s="49">
        <v>7</v>
      </c>
      <c r="Y15" s="48">
        <v>4</v>
      </c>
      <c r="Z15" s="48">
        <v>5</v>
      </c>
      <c r="AA15" s="48">
        <v>6</v>
      </c>
      <c r="AB15" s="12"/>
      <c r="AC15" s="3"/>
    </row>
    <row r="16" spans="1:29" ht="33.75" customHeight="1" thickBot="1">
      <c r="A16" s="8"/>
      <c r="B16" s="52"/>
      <c r="C16" s="53"/>
      <c r="D16" s="194" t="s">
        <v>28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5"/>
      <c r="P16" s="54">
        <v>1</v>
      </c>
      <c r="Q16" s="55" t="s">
        <v>4</v>
      </c>
      <c r="R16" s="56" t="s">
        <v>41</v>
      </c>
      <c r="S16" s="57" t="s">
        <v>4</v>
      </c>
      <c r="T16" s="58" t="s">
        <v>5</v>
      </c>
      <c r="U16" s="57" t="s">
        <v>4</v>
      </c>
      <c r="V16" s="59" t="s">
        <v>3</v>
      </c>
      <c r="W16" s="196"/>
      <c r="X16" s="197"/>
      <c r="Y16" s="179">
        <f>Y17+Y18+Y19+Y20</f>
        <v>4599342.29</v>
      </c>
      <c r="Z16" s="79">
        <f>Z17+Z18+Z20</f>
        <v>3328600.82</v>
      </c>
      <c r="AA16" s="79">
        <f>AA17+AA18+AA20</f>
        <v>3406411.19</v>
      </c>
      <c r="AB16" s="60"/>
      <c r="AC16" s="61"/>
    </row>
    <row r="17" spans="1:29" ht="49.5" customHeight="1">
      <c r="A17" s="8"/>
      <c r="B17" s="62"/>
      <c r="C17" s="63"/>
      <c r="D17" s="64"/>
      <c r="E17" s="188" t="s">
        <v>27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9"/>
      <c r="P17" s="7">
        <v>1</v>
      </c>
      <c r="Q17" s="6">
        <v>2</v>
      </c>
      <c r="R17" s="65" t="s">
        <v>41</v>
      </c>
      <c r="S17" s="6" t="s">
        <v>4</v>
      </c>
      <c r="T17" s="66" t="s">
        <v>5</v>
      </c>
      <c r="U17" s="6" t="s">
        <v>4</v>
      </c>
      <c r="V17" s="67" t="s">
        <v>3</v>
      </c>
      <c r="W17" s="190"/>
      <c r="X17" s="191"/>
      <c r="Y17" s="178">
        <v>735712.13</v>
      </c>
      <c r="Z17" s="164">
        <v>669823</v>
      </c>
      <c r="AA17" s="164">
        <v>669823</v>
      </c>
      <c r="AB17" s="68"/>
      <c r="AC17" s="61"/>
    </row>
    <row r="18" spans="1:29" ht="65.25" customHeight="1">
      <c r="A18" s="8"/>
      <c r="B18" s="62"/>
      <c r="C18" s="63"/>
      <c r="D18" s="64"/>
      <c r="E18" s="188" t="s">
        <v>26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7">
        <v>1</v>
      </c>
      <c r="Q18" s="6">
        <v>4</v>
      </c>
      <c r="R18" s="65" t="s">
        <v>41</v>
      </c>
      <c r="S18" s="6" t="s">
        <v>4</v>
      </c>
      <c r="T18" s="66" t="s">
        <v>5</v>
      </c>
      <c r="U18" s="6" t="s">
        <v>4</v>
      </c>
      <c r="V18" s="67" t="s">
        <v>3</v>
      </c>
      <c r="W18" s="190"/>
      <c r="X18" s="191"/>
      <c r="Y18" s="164">
        <v>2856405.89</v>
      </c>
      <c r="Z18" s="164">
        <v>2656777.82</v>
      </c>
      <c r="AA18" s="164">
        <v>2725000</v>
      </c>
      <c r="AB18" s="68"/>
      <c r="AC18" s="61"/>
    </row>
    <row r="19" spans="1:29" ht="65.25" customHeight="1">
      <c r="A19" s="8"/>
      <c r="B19" s="62"/>
      <c r="C19" s="63"/>
      <c r="D19" s="64"/>
      <c r="E19" s="158"/>
      <c r="F19" s="158"/>
      <c r="G19" s="158"/>
      <c r="H19" s="158"/>
      <c r="I19" s="158"/>
      <c r="J19" s="158"/>
      <c r="K19" s="158"/>
      <c r="L19" s="158"/>
      <c r="M19" s="158"/>
      <c r="N19" s="158" t="s">
        <v>256</v>
      </c>
      <c r="O19" s="159"/>
      <c r="P19" s="7">
        <v>1</v>
      </c>
      <c r="Q19" s="6">
        <v>6</v>
      </c>
      <c r="R19" s="65"/>
      <c r="S19" s="6"/>
      <c r="T19" s="66"/>
      <c r="U19" s="6"/>
      <c r="V19" s="67"/>
      <c r="W19" s="160"/>
      <c r="X19" s="161"/>
      <c r="Y19" s="164">
        <v>15300</v>
      </c>
      <c r="Z19" s="164">
        <v>0</v>
      </c>
      <c r="AA19" s="164">
        <v>0</v>
      </c>
      <c r="AB19" s="68"/>
      <c r="AC19" s="61"/>
    </row>
    <row r="20" spans="1:29" ht="15" customHeight="1">
      <c r="A20" s="8"/>
      <c r="B20" s="62"/>
      <c r="C20" s="63"/>
      <c r="D20" s="64"/>
      <c r="E20" s="188" t="s">
        <v>24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7">
        <v>1</v>
      </c>
      <c r="Q20" s="6">
        <v>13</v>
      </c>
      <c r="R20" s="65" t="s">
        <v>41</v>
      </c>
      <c r="S20" s="6" t="s">
        <v>4</v>
      </c>
      <c r="T20" s="66" t="s">
        <v>5</v>
      </c>
      <c r="U20" s="6" t="s">
        <v>4</v>
      </c>
      <c r="V20" s="67" t="s">
        <v>3</v>
      </c>
      <c r="W20" s="190"/>
      <c r="X20" s="191"/>
      <c r="Y20" s="164">
        <v>991924.27</v>
      </c>
      <c r="Z20" s="164">
        <v>2000</v>
      </c>
      <c r="AA20" s="164">
        <v>11588.19</v>
      </c>
      <c r="AB20" s="68"/>
      <c r="AC20" s="61"/>
    </row>
    <row r="21" spans="1:29" ht="15" customHeight="1">
      <c r="A21" s="8"/>
      <c r="B21" s="62"/>
      <c r="C21" s="69"/>
      <c r="D21" s="198" t="s">
        <v>23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P21" s="35">
        <v>2</v>
      </c>
      <c r="Q21" s="34" t="s">
        <v>4</v>
      </c>
      <c r="R21" s="65" t="s">
        <v>41</v>
      </c>
      <c r="S21" s="6" t="s">
        <v>4</v>
      </c>
      <c r="T21" s="66" t="s">
        <v>5</v>
      </c>
      <c r="U21" s="6" t="s">
        <v>4</v>
      </c>
      <c r="V21" s="67" t="s">
        <v>3</v>
      </c>
      <c r="W21" s="200"/>
      <c r="X21" s="201"/>
      <c r="Y21" s="165">
        <v>104800</v>
      </c>
      <c r="Z21" s="165">
        <v>108300</v>
      </c>
      <c r="AA21" s="165">
        <v>112100</v>
      </c>
      <c r="AB21" s="68"/>
      <c r="AC21" s="61"/>
    </row>
    <row r="22" spans="1:29" ht="15" customHeight="1">
      <c r="A22" s="8"/>
      <c r="B22" s="62"/>
      <c r="C22" s="63"/>
      <c r="D22" s="64"/>
      <c r="E22" s="188" t="s">
        <v>22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9"/>
      <c r="P22" s="7">
        <v>2</v>
      </c>
      <c r="Q22" s="6">
        <v>3</v>
      </c>
      <c r="R22" s="65" t="s">
        <v>41</v>
      </c>
      <c r="S22" s="6" t="s">
        <v>4</v>
      </c>
      <c r="T22" s="66" t="s">
        <v>5</v>
      </c>
      <c r="U22" s="6" t="s">
        <v>4</v>
      </c>
      <c r="V22" s="67" t="s">
        <v>3</v>
      </c>
      <c r="W22" s="190"/>
      <c r="X22" s="191"/>
      <c r="Y22" s="164">
        <v>104800</v>
      </c>
      <c r="Z22" s="164">
        <v>108300</v>
      </c>
      <c r="AA22" s="164">
        <v>112100</v>
      </c>
      <c r="AB22" s="68"/>
      <c r="AC22" s="61"/>
    </row>
    <row r="23" spans="1:29" ht="29.25" customHeight="1">
      <c r="A23" s="8"/>
      <c r="B23" s="62"/>
      <c r="C23" s="69"/>
      <c r="D23" s="198" t="s">
        <v>21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35">
        <v>3</v>
      </c>
      <c r="Q23" s="34" t="s">
        <v>4</v>
      </c>
      <c r="R23" s="65" t="s">
        <v>41</v>
      </c>
      <c r="S23" s="6" t="s">
        <v>4</v>
      </c>
      <c r="T23" s="66" t="s">
        <v>5</v>
      </c>
      <c r="U23" s="6" t="s">
        <v>4</v>
      </c>
      <c r="V23" s="67" t="s">
        <v>3</v>
      </c>
      <c r="W23" s="200"/>
      <c r="X23" s="201"/>
      <c r="Y23" s="165">
        <v>304428</v>
      </c>
      <c r="Z23" s="165">
        <v>0</v>
      </c>
      <c r="AA23" s="165">
        <v>0</v>
      </c>
      <c r="AB23" s="68"/>
      <c r="AC23" s="61"/>
    </row>
    <row r="24" spans="1:29" ht="15" customHeight="1" hidden="1">
      <c r="A24" s="8"/>
      <c r="B24" s="62"/>
      <c r="C24" s="63"/>
      <c r="D24" s="64"/>
      <c r="E24" s="189" t="s">
        <v>20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4"/>
      <c r="P24" s="7">
        <v>3</v>
      </c>
      <c r="Q24" s="6">
        <v>4</v>
      </c>
      <c r="R24" s="65" t="s">
        <v>41</v>
      </c>
      <c r="S24" s="6" t="s">
        <v>4</v>
      </c>
      <c r="T24" s="66" t="s">
        <v>5</v>
      </c>
      <c r="U24" s="6" t="s">
        <v>4</v>
      </c>
      <c r="V24" s="67" t="s">
        <v>3</v>
      </c>
      <c r="W24" s="191"/>
      <c r="X24" s="202"/>
      <c r="Y24" s="164">
        <v>0</v>
      </c>
      <c r="Z24" s="164">
        <v>0</v>
      </c>
      <c r="AA24" s="164">
        <v>0</v>
      </c>
      <c r="AB24" s="68"/>
      <c r="AC24" s="61"/>
    </row>
    <row r="25" spans="1:29" ht="0.75" customHeight="1" hidden="1">
      <c r="A25" s="8"/>
      <c r="B25" s="62"/>
      <c r="C25" s="63"/>
      <c r="D25" s="64"/>
      <c r="E25" s="188" t="s">
        <v>19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P25" s="7">
        <v>3</v>
      </c>
      <c r="Q25" s="6">
        <v>9</v>
      </c>
      <c r="R25" s="65" t="s">
        <v>41</v>
      </c>
      <c r="S25" s="6" t="s">
        <v>4</v>
      </c>
      <c r="T25" s="66" t="s">
        <v>5</v>
      </c>
      <c r="U25" s="6" t="s">
        <v>4</v>
      </c>
      <c r="V25" s="67" t="s">
        <v>3</v>
      </c>
      <c r="W25" s="190"/>
      <c r="X25" s="191"/>
      <c r="Y25" s="164">
        <v>0</v>
      </c>
      <c r="Z25" s="164">
        <v>0</v>
      </c>
      <c r="AA25" s="164">
        <v>0</v>
      </c>
      <c r="AB25" s="68"/>
      <c r="AC25" s="61"/>
    </row>
    <row r="26" spans="1:29" ht="15" customHeight="1">
      <c r="A26" s="8"/>
      <c r="B26" s="62"/>
      <c r="C26" s="63"/>
      <c r="D26" s="64"/>
      <c r="E26" s="188" t="s">
        <v>18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 s="7">
        <v>3</v>
      </c>
      <c r="Q26" s="6">
        <v>10</v>
      </c>
      <c r="R26" s="65" t="s">
        <v>41</v>
      </c>
      <c r="S26" s="6" t="s">
        <v>4</v>
      </c>
      <c r="T26" s="66" t="s">
        <v>5</v>
      </c>
      <c r="U26" s="6" t="s">
        <v>4</v>
      </c>
      <c r="V26" s="67" t="s">
        <v>3</v>
      </c>
      <c r="W26" s="190"/>
      <c r="X26" s="191"/>
      <c r="Y26" s="164">
        <v>304428</v>
      </c>
      <c r="Z26" s="164">
        <v>0</v>
      </c>
      <c r="AA26" s="164">
        <v>0</v>
      </c>
      <c r="AB26" s="68"/>
      <c r="AC26" s="61"/>
    </row>
    <row r="27" spans="1:29" ht="17.25" customHeight="1">
      <c r="A27" s="8"/>
      <c r="B27" s="62"/>
      <c r="C27" s="69"/>
      <c r="D27" s="198" t="s">
        <v>17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9"/>
      <c r="P27" s="35">
        <v>4</v>
      </c>
      <c r="Q27" s="34" t="s">
        <v>4</v>
      </c>
      <c r="R27" s="65" t="s">
        <v>41</v>
      </c>
      <c r="S27" s="6" t="s">
        <v>4</v>
      </c>
      <c r="T27" s="66" t="s">
        <v>5</v>
      </c>
      <c r="U27" s="6" t="s">
        <v>4</v>
      </c>
      <c r="V27" s="67" t="s">
        <v>3</v>
      </c>
      <c r="W27" s="200"/>
      <c r="X27" s="201"/>
      <c r="Y27" s="165">
        <f>Y28+Y30</f>
        <v>3219186.85</v>
      </c>
      <c r="Z27" s="165">
        <v>1781723.96</v>
      </c>
      <c r="AA27" s="165">
        <v>4560128.64</v>
      </c>
      <c r="AB27" s="68"/>
      <c r="AC27" s="61"/>
    </row>
    <row r="28" spans="1:29" ht="18" customHeight="1">
      <c r="A28" s="8"/>
      <c r="B28" s="62"/>
      <c r="C28" s="63"/>
      <c r="D28" s="64"/>
      <c r="E28" s="188" t="s">
        <v>16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7">
        <v>4</v>
      </c>
      <c r="Q28" s="6">
        <v>9</v>
      </c>
      <c r="R28" s="65" t="s">
        <v>41</v>
      </c>
      <c r="S28" s="6" t="s">
        <v>4</v>
      </c>
      <c r="T28" s="66" t="s">
        <v>5</v>
      </c>
      <c r="U28" s="6" t="s">
        <v>4</v>
      </c>
      <c r="V28" s="67" t="s">
        <v>3</v>
      </c>
      <c r="W28" s="190"/>
      <c r="X28" s="191"/>
      <c r="Y28" s="164">
        <v>3013075.85</v>
      </c>
      <c r="Z28" s="164">
        <v>1781723.96</v>
      </c>
      <c r="AA28" s="164">
        <v>4197128.64</v>
      </c>
      <c r="AB28" s="68"/>
      <c r="AC28" s="61"/>
    </row>
    <row r="29" spans="1:29" ht="5.25" customHeight="1" hidden="1">
      <c r="A29" s="8"/>
      <c r="B29" s="62"/>
      <c r="C29" s="63"/>
      <c r="D29" s="64"/>
      <c r="E29" s="188" t="s">
        <v>15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 s="7">
        <v>4</v>
      </c>
      <c r="Q29" s="6">
        <v>12</v>
      </c>
      <c r="R29" s="65" t="s">
        <v>41</v>
      </c>
      <c r="S29" s="6" t="s">
        <v>4</v>
      </c>
      <c r="T29" s="66" t="s">
        <v>5</v>
      </c>
      <c r="U29" s="6" t="s">
        <v>4</v>
      </c>
      <c r="V29" s="67" t="s">
        <v>3</v>
      </c>
      <c r="W29" s="190"/>
      <c r="X29" s="191"/>
      <c r="Y29" s="164">
        <v>0</v>
      </c>
      <c r="Z29" s="164">
        <v>0</v>
      </c>
      <c r="AA29" s="164">
        <v>0</v>
      </c>
      <c r="AB29" s="68"/>
      <c r="AC29" s="61"/>
    </row>
    <row r="30" spans="1:29" ht="33" customHeight="1">
      <c r="A30" s="8"/>
      <c r="B30" s="62"/>
      <c r="C30" s="69"/>
      <c r="D30" s="64"/>
      <c r="E30" s="158"/>
      <c r="F30" s="158"/>
      <c r="G30" s="158"/>
      <c r="H30" s="158"/>
      <c r="I30" s="158"/>
      <c r="J30" s="158"/>
      <c r="K30" s="158"/>
      <c r="L30" s="158"/>
      <c r="M30" s="158"/>
      <c r="N30" s="158" t="s">
        <v>15</v>
      </c>
      <c r="O30" s="159"/>
      <c r="P30" s="7">
        <v>4</v>
      </c>
      <c r="Q30" s="6">
        <v>12</v>
      </c>
      <c r="R30" s="65"/>
      <c r="S30" s="6"/>
      <c r="T30" s="66"/>
      <c r="U30" s="6"/>
      <c r="V30" s="67"/>
      <c r="W30" s="160"/>
      <c r="X30" s="161"/>
      <c r="Y30" s="164">
        <v>206111</v>
      </c>
      <c r="Z30" s="164">
        <v>0</v>
      </c>
      <c r="AA30" s="164">
        <v>363000</v>
      </c>
      <c r="AB30" s="68"/>
      <c r="AC30" s="61"/>
    </row>
    <row r="31" spans="1:29" ht="34.5" customHeight="1">
      <c r="A31" s="8"/>
      <c r="B31" s="62"/>
      <c r="C31" s="69"/>
      <c r="D31" s="198" t="s">
        <v>14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35">
        <v>5</v>
      </c>
      <c r="Q31" s="34" t="s">
        <v>4</v>
      </c>
      <c r="R31" s="65" t="s">
        <v>41</v>
      </c>
      <c r="S31" s="6" t="s">
        <v>4</v>
      </c>
      <c r="T31" s="66" t="s">
        <v>5</v>
      </c>
      <c r="U31" s="6" t="s">
        <v>4</v>
      </c>
      <c r="V31" s="67" t="s">
        <v>3</v>
      </c>
      <c r="W31" s="200"/>
      <c r="X31" s="201"/>
      <c r="Y31" s="165">
        <f>Y32+Y34+Y35</f>
        <v>1038531.05</v>
      </c>
      <c r="Z31" s="165">
        <f>Z32+Z33+Z35</f>
        <v>21000</v>
      </c>
      <c r="AA31" s="165">
        <f>AA32+AA33+AA35</f>
        <v>21000</v>
      </c>
      <c r="AB31" s="68"/>
      <c r="AC31" s="61"/>
    </row>
    <row r="32" spans="1:29" ht="21.75" customHeight="1">
      <c r="A32" s="8"/>
      <c r="B32" s="62"/>
      <c r="C32" s="63"/>
      <c r="D32" s="64"/>
      <c r="E32" s="188" t="s">
        <v>13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 s="7">
        <v>5</v>
      </c>
      <c r="Q32" s="6">
        <v>1</v>
      </c>
      <c r="R32" s="65" t="s">
        <v>41</v>
      </c>
      <c r="S32" s="6" t="s">
        <v>4</v>
      </c>
      <c r="T32" s="66" t="s">
        <v>5</v>
      </c>
      <c r="U32" s="6" t="s">
        <v>4</v>
      </c>
      <c r="V32" s="67" t="s">
        <v>3</v>
      </c>
      <c r="W32" s="190"/>
      <c r="X32" s="191"/>
      <c r="Y32" s="164">
        <v>918019</v>
      </c>
      <c r="Z32" s="164">
        <v>21000</v>
      </c>
      <c r="AA32" s="164">
        <v>21000</v>
      </c>
      <c r="AB32" s="68"/>
      <c r="AC32" s="61"/>
    </row>
    <row r="33" spans="1:29" ht="1.5" customHeight="1" hidden="1">
      <c r="A33" s="8"/>
      <c r="B33" s="62"/>
      <c r="C33" s="63"/>
      <c r="D33" s="64"/>
      <c r="E33" s="188" t="s">
        <v>12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 s="7">
        <v>5</v>
      </c>
      <c r="Q33" s="6">
        <v>2</v>
      </c>
      <c r="R33" s="65" t="s">
        <v>41</v>
      </c>
      <c r="S33" s="6" t="s">
        <v>4</v>
      </c>
      <c r="T33" s="66" t="s">
        <v>5</v>
      </c>
      <c r="U33" s="6" t="s">
        <v>4</v>
      </c>
      <c r="V33" s="67" t="s">
        <v>3</v>
      </c>
      <c r="W33" s="190"/>
      <c r="X33" s="191"/>
      <c r="Y33" s="164">
        <v>0</v>
      </c>
      <c r="Z33" s="164">
        <v>0</v>
      </c>
      <c r="AA33" s="164">
        <v>0</v>
      </c>
      <c r="AB33" s="68"/>
      <c r="AC33" s="61"/>
    </row>
    <row r="34" spans="1:29" ht="0.75" customHeight="1">
      <c r="A34" s="8"/>
      <c r="B34" s="62"/>
      <c r="C34" s="63"/>
      <c r="D34" s="64"/>
      <c r="E34" s="158"/>
      <c r="F34" s="158"/>
      <c r="G34" s="158"/>
      <c r="H34" s="158"/>
      <c r="I34" s="158"/>
      <c r="J34" s="158"/>
      <c r="K34" s="158"/>
      <c r="L34" s="158"/>
      <c r="M34" s="158"/>
      <c r="N34" s="158" t="s">
        <v>12</v>
      </c>
      <c r="O34" s="159"/>
      <c r="P34" s="7">
        <v>5</v>
      </c>
      <c r="Q34" s="6">
        <v>2</v>
      </c>
      <c r="R34" s="65"/>
      <c r="S34" s="6"/>
      <c r="T34" s="66"/>
      <c r="U34" s="6"/>
      <c r="V34" s="67"/>
      <c r="W34" s="160"/>
      <c r="X34" s="161"/>
      <c r="Y34" s="164">
        <v>0</v>
      </c>
      <c r="Z34" s="164"/>
      <c r="AA34" s="164"/>
      <c r="AB34" s="68"/>
      <c r="AC34" s="61"/>
    </row>
    <row r="35" spans="1:29" ht="19.5" customHeight="1">
      <c r="A35" s="8"/>
      <c r="B35" s="62"/>
      <c r="C35" s="63"/>
      <c r="D35" s="64"/>
      <c r="E35" s="188" t="s">
        <v>11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 s="7">
        <v>5</v>
      </c>
      <c r="Q35" s="6">
        <v>3</v>
      </c>
      <c r="R35" s="65" t="s">
        <v>41</v>
      </c>
      <c r="S35" s="6" t="s">
        <v>4</v>
      </c>
      <c r="T35" s="66" t="s">
        <v>5</v>
      </c>
      <c r="U35" s="6" t="s">
        <v>4</v>
      </c>
      <c r="V35" s="67" t="s">
        <v>3</v>
      </c>
      <c r="W35" s="190"/>
      <c r="X35" s="191"/>
      <c r="Y35" s="164">
        <v>120512.05</v>
      </c>
      <c r="Z35" s="164">
        <v>0</v>
      </c>
      <c r="AA35" s="164">
        <v>0</v>
      </c>
      <c r="AB35" s="68"/>
      <c r="AC35" s="61"/>
    </row>
    <row r="36" spans="1:29" ht="15" customHeight="1">
      <c r="A36" s="8"/>
      <c r="B36" s="62"/>
      <c r="C36" s="69"/>
      <c r="D36" s="198" t="s">
        <v>10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9"/>
      <c r="P36" s="35">
        <v>8</v>
      </c>
      <c r="Q36" s="34" t="s">
        <v>4</v>
      </c>
      <c r="R36" s="65" t="s">
        <v>41</v>
      </c>
      <c r="S36" s="6" t="s">
        <v>4</v>
      </c>
      <c r="T36" s="66" t="s">
        <v>5</v>
      </c>
      <c r="U36" s="6" t="s">
        <v>4</v>
      </c>
      <c r="V36" s="67" t="s">
        <v>3</v>
      </c>
      <c r="W36" s="200"/>
      <c r="X36" s="201"/>
      <c r="Y36" s="165">
        <v>2498216</v>
      </c>
      <c r="Z36" s="165">
        <f>Z37</f>
        <v>1650000</v>
      </c>
      <c r="AA36" s="165">
        <v>1430000</v>
      </c>
      <c r="AB36" s="68"/>
      <c r="AC36" s="61"/>
    </row>
    <row r="37" spans="1:29" ht="20.25" customHeight="1">
      <c r="A37" s="8"/>
      <c r="B37" s="62"/>
      <c r="C37" s="63"/>
      <c r="D37" s="64"/>
      <c r="E37" s="188" t="s">
        <v>9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 s="7">
        <v>8</v>
      </c>
      <c r="Q37" s="6">
        <v>1</v>
      </c>
      <c r="R37" s="65" t="s">
        <v>41</v>
      </c>
      <c r="S37" s="6" t="s">
        <v>4</v>
      </c>
      <c r="T37" s="66" t="s">
        <v>5</v>
      </c>
      <c r="U37" s="6" t="s">
        <v>4</v>
      </c>
      <c r="V37" s="67" t="s">
        <v>3</v>
      </c>
      <c r="W37" s="190"/>
      <c r="X37" s="191"/>
      <c r="Y37" s="164">
        <v>2498216</v>
      </c>
      <c r="Z37" s="164">
        <v>1650000</v>
      </c>
      <c r="AA37" s="164">
        <v>1430000</v>
      </c>
      <c r="AB37" s="68"/>
      <c r="AC37" s="61"/>
    </row>
    <row r="38" spans="1:29" ht="0.75" customHeight="1">
      <c r="A38" s="8"/>
      <c r="B38" s="62"/>
      <c r="C38" s="69"/>
      <c r="D38" s="198" t="s">
        <v>8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9"/>
      <c r="P38" s="35">
        <v>10</v>
      </c>
      <c r="Q38" s="34" t="s">
        <v>4</v>
      </c>
      <c r="R38" s="65" t="s">
        <v>41</v>
      </c>
      <c r="S38" s="6" t="s">
        <v>4</v>
      </c>
      <c r="T38" s="66" t="s">
        <v>5</v>
      </c>
      <c r="U38" s="6" t="s">
        <v>4</v>
      </c>
      <c r="V38" s="67" t="s">
        <v>3</v>
      </c>
      <c r="W38" s="200"/>
      <c r="X38" s="201"/>
      <c r="Y38" s="80">
        <f>Y39+Y40</f>
        <v>0</v>
      </c>
      <c r="Z38" s="80">
        <f>Z39+Z40</f>
        <v>0</v>
      </c>
      <c r="AA38" s="80">
        <f>AA39+AA40</f>
        <v>0</v>
      </c>
      <c r="AB38" s="68"/>
      <c r="AC38" s="61"/>
    </row>
    <row r="39" spans="1:29" ht="15" customHeight="1" hidden="1">
      <c r="A39" s="8"/>
      <c r="B39" s="62"/>
      <c r="C39" s="63"/>
      <c r="D39" s="64"/>
      <c r="E39" s="188" t="s">
        <v>7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 s="7">
        <v>10</v>
      </c>
      <c r="Q39" s="6">
        <v>1</v>
      </c>
      <c r="R39" s="65" t="s">
        <v>41</v>
      </c>
      <c r="S39" s="6" t="s">
        <v>4</v>
      </c>
      <c r="T39" s="66" t="s">
        <v>5</v>
      </c>
      <c r="U39" s="6" t="s">
        <v>4</v>
      </c>
      <c r="V39" s="67" t="s">
        <v>3</v>
      </c>
      <c r="W39" s="190"/>
      <c r="X39" s="191"/>
      <c r="Y39" s="78">
        <v>0</v>
      </c>
      <c r="Z39" s="78">
        <v>0</v>
      </c>
      <c r="AA39" s="78">
        <v>0</v>
      </c>
      <c r="AB39" s="68"/>
      <c r="AC39" s="61"/>
    </row>
    <row r="40" spans="1:29" ht="17.25" customHeight="1" hidden="1">
      <c r="A40" s="8"/>
      <c r="B40" s="62"/>
      <c r="C40" s="63"/>
      <c r="D40" s="64"/>
      <c r="E40" s="188" t="s">
        <v>6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 s="7">
        <v>10</v>
      </c>
      <c r="Q40" s="6">
        <v>3</v>
      </c>
      <c r="R40" s="65" t="s">
        <v>41</v>
      </c>
      <c r="S40" s="6" t="s">
        <v>4</v>
      </c>
      <c r="T40" s="66" t="s">
        <v>5</v>
      </c>
      <c r="U40" s="6" t="s">
        <v>4</v>
      </c>
      <c r="V40" s="67" t="s">
        <v>3</v>
      </c>
      <c r="W40" s="190"/>
      <c r="X40" s="191"/>
      <c r="Y40" s="78">
        <v>0</v>
      </c>
      <c r="Z40" s="78">
        <v>0</v>
      </c>
      <c r="AA40" s="78">
        <v>0</v>
      </c>
      <c r="AB40" s="68"/>
      <c r="AC40" s="61"/>
    </row>
    <row r="41" spans="1:29" ht="18.75" customHeight="1" thickBot="1">
      <c r="A41" s="8"/>
      <c r="B41" s="62"/>
      <c r="C41" s="69"/>
      <c r="D41" s="198" t="s">
        <v>2</v>
      </c>
      <c r="E41" s="198"/>
      <c r="F41" s="198"/>
      <c r="G41" s="198"/>
      <c r="H41" s="198"/>
      <c r="I41" s="198"/>
      <c r="J41" s="198"/>
      <c r="K41" s="198"/>
      <c r="L41" s="198"/>
      <c r="M41" s="198"/>
      <c r="N41" s="205"/>
      <c r="O41" s="206"/>
      <c r="P41" s="11"/>
      <c r="Q41" s="10"/>
      <c r="R41" s="72" t="s">
        <v>41</v>
      </c>
      <c r="S41" s="9" t="s">
        <v>4</v>
      </c>
      <c r="T41" s="73" t="s">
        <v>5</v>
      </c>
      <c r="U41" s="9" t="s">
        <v>4</v>
      </c>
      <c r="V41" s="74" t="s">
        <v>3</v>
      </c>
      <c r="W41" s="207"/>
      <c r="X41" s="208"/>
      <c r="Y41" s="81"/>
      <c r="Z41" s="81">
        <v>176675.22</v>
      </c>
      <c r="AA41" s="82">
        <v>501560.17</v>
      </c>
      <c r="AB41" s="68"/>
      <c r="AC41" s="61"/>
    </row>
    <row r="42" spans="1:29" ht="30" customHeight="1" thickBot="1">
      <c r="A42" s="4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75" t="s">
        <v>1</v>
      </c>
      <c r="O42" s="76"/>
      <c r="P42" s="76"/>
      <c r="Q42" s="76"/>
      <c r="R42" s="76"/>
      <c r="S42" s="76"/>
      <c r="T42" s="76"/>
      <c r="U42" s="76"/>
      <c r="V42" s="76"/>
      <c r="W42" s="76"/>
      <c r="X42" s="77"/>
      <c r="Y42" s="83">
        <f>Y16+Y21+Y23+Y27+Y31+Y36+Y38+Y41</f>
        <v>11764504.190000001</v>
      </c>
      <c r="Z42" s="83">
        <f>Z16+Z21+Z23+Z27+Z31+Z36+Z38+Z41</f>
        <v>7066299.999999999</v>
      </c>
      <c r="AA42" s="84">
        <f>AA16+AA21+AA23+AA27+AA31+AA36+AA38+AA41</f>
        <v>10031200</v>
      </c>
      <c r="AB42" s="3"/>
      <c r="AC42" s="2"/>
    </row>
    <row r="43" spans="1:29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2"/>
      <c r="Z43" s="4"/>
      <c r="AA43" s="3"/>
      <c r="AB43" s="3"/>
      <c r="AC43" s="2"/>
    </row>
  </sheetData>
  <sheetProtection/>
  <mergeCells count="48">
    <mergeCell ref="D41:O41"/>
    <mergeCell ref="W41:X41"/>
    <mergeCell ref="D38:O38"/>
    <mergeCell ref="W38:X38"/>
    <mergeCell ref="E39:O39"/>
    <mergeCell ref="W39:X39"/>
    <mergeCell ref="E40:O40"/>
    <mergeCell ref="W40:X40"/>
    <mergeCell ref="E35:O35"/>
    <mergeCell ref="W35:X35"/>
    <mergeCell ref="D36:O36"/>
    <mergeCell ref="W36:X36"/>
    <mergeCell ref="E37:O37"/>
    <mergeCell ref="W37:X37"/>
    <mergeCell ref="D31:O31"/>
    <mergeCell ref="W31:X31"/>
    <mergeCell ref="E32:O32"/>
    <mergeCell ref="W32:X32"/>
    <mergeCell ref="E33:O33"/>
    <mergeCell ref="W33:X33"/>
    <mergeCell ref="D27:O27"/>
    <mergeCell ref="W27:X27"/>
    <mergeCell ref="E28:O28"/>
    <mergeCell ref="W28:X28"/>
    <mergeCell ref="E29:O29"/>
    <mergeCell ref="W29:X29"/>
    <mergeCell ref="D23:O23"/>
    <mergeCell ref="W23:X23"/>
    <mergeCell ref="E25:O25"/>
    <mergeCell ref="W25:X25"/>
    <mergeCell ref="E26:O26"/>
    <mergeCell ref="W26:X26"/>
    <mergeCell ref="W24:X24"/>
    <mergeCell ref="E24:O24"/>
    <mergeCell ref="E20:O20"/>
    <mergeCell ref="W20:X20"/>
    <mergeCell ref="D21:O21"/>
    <mergeCell ref="W21:X21"/>
    <mergeCell ref="E22:O22"/>
    <mergeCell ref="W22:X22"/>
    <mergeCell ref="E18:O18"/>
    <mergeCell ref="W18:X18"/>
    <mergeCell ref="S14:V14"/>
    <mergeCell ref="S15:V15"/>
    <mergeCell ref="D16:O16"/>
    <mergeCell ref="W16:X16"/>
    <mergeCell ref="E17:O17"/>
    <mergeCell ref="W17:X17"/>
  </mergeCells>
  <printOptions/>
  <pageMargins left="0.196850393700787" right="0.196850393700787" top="0.393700787401575" bottom="0.196850393700787" header="0.196850393700787" footer="0.196850393700787"/>
  <pageSetup fitToHeight="0" fitToWidth="1" horizontalDpi="600" verticalDpi="600" orientation="portrait" paperSize="9" scale="84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2020-12-21T13:28:33Z</cp:lastPrinted>
  <dcterms:created xsi:type="dcterms:W3CDTF">2016-11-24T08:46:03Z</dcterms:created>
  <dcterms:modified xsi:type="dcterms:W3CDTF">2022-12-06T08:40:02Z</dcterms:modified>
  <cp:category/>
  <cp:version/>
  <cp:contentType/>
  <cp:contentStatus/>
</cp:coreProperties>
</file>